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Obsah" sheetId="1" r:id="rId4"/>
    <sheet state="visible" name="Souhrnná kalkulace" sheetId="2" r:id="rId5"/>
    <sheet state="visible" name="Rešerše" sheetId="3" r:id="rId6"/>
    <sheet state="visible" name="Dílčí výpočet I. Zdravotnictví" sheetId="4" r:id="rId7"/>
    <sheet state="visible" name="Dílčí výpočet II. DALYs" sheetId="5" r:id="rId8"/>
    <sheet state="visible" name="Price Convertor" sheetId="6" r:id="rId9"/>
    <sheet state="visible" name="Pomocná data I. Naděje dožití " sheetId="7" r:id="rId10"/>
    <sheet state="visible" name="Pomocná data II. Náklady zdravo" sheetId="8" r:id="rId11"/>
    <sheet state="visible" name="Referenční hodnoty ČP" sheetId="9" r:id="rId12"/>
  </sheets>
  <definedNames/>
  <calcPr/>
  <extLst>
    <ext uri="GoogleSheetsCustomDataVersion2">
      <go:sheetsCustomData xmlns:go="http://customooxmlschemas.google.com/" r:id="rId13" roundtripDataChecksum="INMTsDE5BE3dOl0Lkf+MiU3oO8C9d2mBxQNKnqmIytI="/>
    </ext>
  </extLst>
</workbook>
</file>

<file path=xl/sharedStrings.xml><?xml version="1.0" encoding="utf-8"?>
<sst xmlns="http://schemas.openxmlformats.org/spreadsheetml/2006/main" count="519" uniqueCount="332">
  <si>
    <t xml:space="preserve">Vysoká pravalence kouření </t>
  </si>
  <si>
    <t>Odkaz na textový popis náhledového vyčíslení</t>
  </si>
  <si>
    <t>Datum poslední úpravy:</t>
  </si>
  <si>
    <t>18.12.2023.</t>
  </si>
  <si>
    <t>Obsah dokumentu</t>
  </si>
  <si>
    <t>List</t>
  </si>
  <si>
    <t>Popis</t>
  </si>
  <si>
    <t>Náhledové vyčíslení</t>
  </si>
  <si>
    <t>Sourhnná kalkulace</t>
  </si>
  <si>
    <t>Sumář výpočtu dle jednotlivých dílčích dopadů</t>
  </si>
  <si>
    <t>Rešerše</t>
  </si>
  <si>
    <t>Dílčí výpočty</t>
  </si>
  <si>
    <t xml:space="preserve">I.: Výdaje na zdravotnictví </t>
  </si>
  <si>
    <t xml:space="preserve">Očekávaná hodnota celkových výdajů na léčbu nemocí přisouzených kouření </t>
  </si>
  <si>
    <t>II.: DALYs</t>
  </si>
  <si>
    <t xml:space="preserve">Ztracené roky života v důsledku kouření </t>
  </si>
  <si>
    <t>III.:Price convertor</t>
  </si>
  <si>
    <t>Uprava hodnot o růst HDP a inflaci k 2022</t>
  </si>
  <si>
    <t>Pomocná data</t>
  </si>
  <si>
    <t>I.: Naděje dožití</t>
  </si>
  <si>
    <t xml:space="preserve">Naděje dožití ČR populace </t>
  </si>
  <si>
    <t>II.: Náklady zdravotnictví 2005-2022</t>
  </si>
  <si>
    <t xml:space="preserve">OECD data nákladů ČR zdravotnictví </t>
  </si>
  <si>
    <t>III.: Referenční hodnoty ČP</t>
  </si>
  <si>
    <t>Naše standartizované ceny pro typické náklady, cena života apod.</t>
  </si>
  <si>
    <t>m</t>
  </si>
  <si>
    <t>jednotka</t>
  </si>
  <si>
    <t>Poznámka</t>
  </si>
  <si>
    <t>Zdroj</t>
  </si>
  <si>
    <t>Výchozí data</t>
  </si>
  <si>
    <t>Value of Statistical Life Year VSLY</t>
  </si>
  <si>
    <t>mil. KČ</t>
  </si>
  <si>
    <t>výpočet ČP</t>
  </si>
  <si>
    <t>DALYs (Disability-Adjusted Life Years) - active smoking</t>
  </si>
  <si>
    <t>IHME databáze</t>
  </si>
  <si>
    <t>DALYs (Disability-Adjusted Life Years) - pasive smoking</t>
  </si>
  <si>
    <t>Ztráta pro zdravotnictví způsobená kouřením jako procento výdajů na zdravotnictví</t>
  </si>
  <si>
    <t>Údaj ze studie z roku 2012 pro "high-income" země podle klasifikace World Bank</t>
  </si>
  <si>
    <t>Global economic cost of smoking-attributable diseases | Tobacco Control (bmj.com)</t>
  </si>
  <si>
    <t>Veřejné výdaje na zdravotnictví 2019</t>
  </si>
  <si>
    <t>mld. KČ</t>
  </si>
  <si>
    <t>ČSU - Výsledky zdravotnických účtů 2017-2019</t>
  </si>
  <si>
    <t>Procento kuřáků 2009</t>
  </si>
  <si>
    <t>Součet denních a příležitostných kuřáků</t>
  </si>
  <si>
    <t>SZU - Vývoj prevalence kouření 1997-2011</t>
  </si>
  <si>
    <t>Procento kuřáků 2022</t>
  </si>
  <si>
    <t>Užívání tabáku 2022</t>
  </si>
  <si>
    <t>Analytická část</t>
  </si>
  <si>
    <t>Ztráta pro zdravotnictví</t>
  </si>
  <si>
    <t>viz sheet Zdravotnictví</t>
  </si>
  <si>
    <t>Odhad veřejných výdajů na zdravotnictví 2022</t>
  </si>
  <si>
    <t>Výdaje na zdravotnictví způsobené kouřením 2022</t>
  </si>
  <si>
    <t>Při upravení výdajů z roku 2007 pro rok 2019 vyšly výdaje 14 mld. KČ.</t>
  </si>
  <si>
    <t>Ztráta lidských životů</t>
  </si>
  <si>
    <t>viz sheet Ztráta lidských životů</t>
  </si>
  <si>
    <t>Ztráta způsobená aktivním kouřením</t>
  </si>
  <si>
    <t>Ztráta způsobená pasivním kouřením</t>
  </si>
  <si>
    <t>Ztráta hodnoty lidských životů způsobená kouřením</t>
  </si>
  <si>
    <t>Celkový společenský náklad kouření 2022</t>
  </si>
  <si>
    <t>Obdobná nákladová vyčíslení</t>
  </si>
  <si>
    <t>Země</t>
  </si>
  <si>
    <t xml:space="preserve">Výsledek/Poznámka </t>
  </si>
  <si>
    <t>Goodchild, Nargis, d’Espaignet, 2017:Global economic cost of smoking-attributable diseases</t>
  </si>
  <si>
    <t>Global</t>
  </si>
  <si>
    <t xml:space="preserve">Odhad globální ceny diabetu od 1.8% HDP v roce 2012 </t>
  </si>
  <si>
    <t>Dobrescu, Bhandari,Sutherland, Dinh, 2012: The Costs of Tobacco Use in Canada</t>
  </si>
  <si>
    <t>CA</t>
  </si>
  <si>
    <t>16 mld USD v roce 2012</t>
  </si>
  <si>
    <t xml:space="preserve">‌Collins,  Lapsley, 2008: The costs of tobacco, alcohol
and illicit drug abuse to
Australian society in 2004/05
</t>
  </si>
  <si>
    <t>AU</t>
  </si>
  <si>
    <t>31.5 mld USD v 2004/2005</t>
  </si>
  <si>
    <t>Habrová, Hrubá 2007: EKONOMIKA KUŘÁCTVÍ V ČESKÉ REPUBLICE</t>
  </si>
  <si>
    <t>CZ</t>
  </si>
  <si>
    <t>15 mld CZK v roce 2013</t>
  </si>
  <si>
    <t>Zábranský et al., 2011: Společenské náklady užívání alkoholu, tabáku a nelegálních drog v ČR v roce 2007</t>
  </si>
  <si>
    <t xml:space="preserve">Společenské náklady užívání tabáku jsou nejvyšší v porovnání s ostatními sledovanými látkamy, ale zároveň na jeho léčbu je vynaloženo nejméně financí. V roce 2007 náklady činili 33,1 mld CZK. </t>
  </si>
  <si>
    <t xml:space="preserve">Další informační zdroje </t>
  </si>
  <si>
    <t>DG SANCO, 2009: A study on liability and the health
costs of smoking</t>
  </si>
  <si>
    <t xml:space="preserve">Odhady externích nákladů kouření </t>
  </si>
  <si>
    <t>WHO, 2011:Assessment of the Economic
Costs of Smoking</t>
  </si>
  <si>
    <t>GBD | Institute for Health Metrics and Evaluation</t>
  </si>
  <si>
    <t>GYTS 2016</t>
  </si>
  <si>
    <t>Global Youth Tobacco Survey, výzkum užívání tabáku mezi žáky a studenty ve věku 13 až 15 let</t>
  </si>
  <si>
    <t>NAUTA</t>
  </si>
  <si>
    <t>Národní výzkum užívání tabáku a alkoholu v České republice - měří se opakovaně</t>
  </si>
  <si>
    <t>Zpráva o tabákových, nikotinových a souvisejících výrobcích v České republice 2021</t>
  </si>
  <si>
    <t xml:space="preserve">Výdaje na zdravotnictví </t>
  </si>
  <si>
    <t>Jednotka</t>
  </si>
  <si>
    <t>Odhad výdajů na zdravotnictví v roce 2022</t>
  </si>
  <si>
    <t>Viz sheet</t>
  </si>
  <si>
    <t>Odhad výdajů na zdravotnictví v roce 2022 v cenách 2010</t>
  </si>
  <si>
    <t>Výdaje pro 2022, získané protáhnutím časové řady od roku 2005 pomocí lineární regrese. Bylo by možné poměrně přesně získat skutečné výdaje v roce 2022, ale nejsme si jistí, jak moc to je vypovídající pro následující roky. V roce 2022 jsou výdaje na zdravotnictví ČR poznamenány dopady Covidu19 a války na Ukrajině.</t>
  </si>
  <si>
    <t>Odhad výdajů na zdravotnictví v roce 2022 v cenách 2022</t>
  </si>
  <si>
    <t>Převedeno price convertorem jen inflaci růst HDP</t>
  </si>
  <si>
    <t>Monetizace před zohledněním měnícího se procenta kuřáků v čase</t>
  </si>
  <si>
    <t>Údaj ze studie z 2012 s daty z 2009</t>
  </si>
  <si>
    <t>A study on liability and the health costs of smoking</t>
  </si>
  <si>
    <t>Výdaje způsobené kouřením</t>
  </si>
  <si>
    <t>mil.KČ</t>
  </si>
  <si>
    <t>Před zohledněním měnícího se množství kuřáků. Vezmeme výdaje zdravotnictví v 2022 a vynásobíme procentem výdajů způsobených kouřením.</t>
  </si>
  <si>
    <t>Výpočet multiplikátoru pro zohlednění měnícího se procenta kuřáků</t>
  </si>
  <si>
    <t>Poměr procent kuřáků v letech 2022 a 2009</t>
  </si>
  <si>
    <t>Celkové výdaje na zdravotnictví způsobené kouřením v roce 2022</t>
  </si>
  <si>
    <t>mil. Kč</t>
  </si>
  <si>
    <t>Vynásobíme poměr procent kuřáků v letech 2022 a 2009 a předběžné výdaje způsobené kouřením. Tímto se bere v potaz měnící se množství kuřáků v ČR</t>
  </si>
  <si>
    <t>Monetizace ztracených let života v důsledku nemoci</t>
  </si>
  <si>
    <t>DALYs pro aktivní a pasivní kouření</t>
  </si>
  <si>
    <t>Kombinace YYLs a YLDs, střední hodnota, 2023</t>
  </si>
  <si>
    <t>Vyčíslení hodnoty VSLY pro 2022</t>
  </si>
  <si>
    <t>Hodnota VSL 2019</t>
  </si>
  <si>
    <t>mil. CZK</t>
  </si>
  <si>
    <t xml:space="preserve">OECD. Roy, Braathen. (2017). The Rising Cost of Ambient Air Pollution thus Far in the 21st Century. OECD Environment Working Papers. </t>
  </si>
  <si>
    <t>Hodnota VSL 2022</t>
  </si>
  <si>
    <t>Upraveno v price convertoru o inflaci a růst HDP</t>
  </si>
  <si>
    <t xml:space="preserve">Viz sheet </t>
  </si>
  <si>
    <r>
      <rPr>
        <rFont val="Arial"/>
        <color theme="1"/>
      </rPr>
      <t>Průměrná</t>
    </r>
    <r>
      <rPr>
        <rFont val="Arial"/>
        <color theme="1"/>
      </rPr>
      <t xml:space="preserve"> věk populace</t>
    </r>
  </si>
  <si>
    <t>roky</t>
  </si>
  <si>
    <t>Průměrný věk relevantní populace</t>
  </si>
  <si>
    <t>Sčítání 2021</t>
  </si>
  <si>
    <t>Naděje dožití průměrného věku</t>
  </si>
  <si>
    <t xml:space="preserve">Očekávaná zbývající délka života v 2022 osob ve věku 42.7 let (Průměr za 40 a 45)  </t>
  </si>
  <si>
    <t>Statistická hodnota roku života VSLY</t>
  </si>
  <si>
    <t>Podíl hodnoty VSL 2022 a očekávané délky života</t>
  </si>
  <si>
    <t>Hodnota ztracených roků života díky aktivnímu kouření</t>
  </si>
  <si>
    <t>Vynásobíme roky ztraceného života a jejich hodnotu</t>
  </si>
  <si>
    <t>Hodnota ztracených roků života díky pasivnímu kouření</t>
  </si>
  <si>
    <t>Celková hodnota ztracených let života</t>
  </si>
  <si>
    <t>ČP PRICE CONVERTOR</t>
  </si>
  <si>
    <t>How to use</t>
  </si>
  <si>
    <t>1.</t>
  </si>
  <si>
    <t>Enter the nominal price of given year and currency into the green section.</t>
  </si>
  <si>
    <t>2.</t>
  </si>
  <si>
    <t>The result price (nominal CZK for 2023) wil apper in the orange section. Values adjusted for inflation AND GDP growth will appear in the blue section.</t>
  </si>
  <si>
    <t>3.</t>
  </si>
  <si>
    <t>Delete the number in green section once you copied the result from the orange section.</t>
  </si>
  <si>
    <t>4.</t>
  </si>
  <si>
    <t>Please, do not alter anything.</t>
  </si>
  <si>
    <t>INPUTS</t>
  </si>
  <si>
    <t>Enter nominal price of given year in CZK</t>
  </si>
  <si>
    <t>Enter nominal price of given year in EUR</t>
  </si>
  <si>
    <t>Enter nominal price of given year in USD</t>
  </si>
  <si>
    <t>OUTPUTS - adjustment to 2023</t>
  </si>
  <si>
    <t>Inflation adjusted price in 2023 CZK</t>
  </si>
  <si>
    <t>(from CZK)</t>
  </si>
  <si>
    <t>(from EUR)</t>
  </si>
  <si>
    <t>.</t>
  </si>
  <si>
    <t>(from USD)</t>
  </si>
  <si>
    <t>Infl. and GDP growth adjusted price in 2023 CZK</t>
  </si>
  <si>
    <t>OUTPUTS - adjustment to 2022</t>
  </si>
  <si>
    <t>Inflation adjusted price in 2022 CZK</t>
  </si>
  <si>
    <t>Infl. and GDP growth adjusted price in 2022 CZK</t>
  </si>
  <si>
    <t>MACROECONOMIC ASSUMPTIONS</t>
  </si>
  <si>
    <t>CZK/EUR</t>
  </si>
  <si>
    <t>https://www.czso.cz/csu/czso/hmu_cr</t>
  </si>
  <si>
    <t>CZK/USD</t>
  </si>
  <si>
    <t>GDP Deflator (YoY, %)</t>
  </si>
  <si>
    <t>https://www.czso.cz/csu/czso/cri/tvorba-a-uziti-hdp-4-ctvrtleti-2022</t>
  </si>
  <si>
    <t>Yearly inflation index</t>
  </si>
  <si>
    <t>Cummulative inflation index</t>
  </si>
  <si>
    <t>GDP Growth (YoY, %)</t>
  </si>
  <si>
    <t>Yearly growth index</t>
  </si>
  <si>
    <t>Cummulative growth index</t>
  </si>
  <si>
    <t>Cummulative inflation index for 2022</t>
  </si>
  <si>
    <t>Cummulative growth index for 2022</t>
  </si>
  <si>
    <t>Průměrná očekávaná délka dožití</t>
  </si>
  <si>
    <t>Jednotky</t>
  </si>
  <si>
    <t>Ženy</t>
  </si>
  <si>
    <t>let</t>
  </si>
  <si>
    <t xml:space="preserve">Muži </t>
  </si>
  <si>
    <t>Průměr</t>
  </si>
  <si>
    <t>8-6  Naděje dožití (střední délka života) podle pohlaví a věku v letech 1920–2022</t>
  </si>
  <si>
    <t xml:space="preserve">       Life expectancy by sex and age: 1920–2022</t>
  </si>
  <si>
    <t>ČSÚ</t>
  </si>
  <si>
    <r>
      <rPr>
        <rFont val="Arial"/>
        <color theme="1"/>
        <sz val="8.0"/>
      </rPr>
      <t>Rok</t>
    </r>
    <r>
      <rPr>
        <rFont val="Arial"/>
        <color theme="1"/>
        <sz val="8.0"/>
        <vertAlign val="superscript"/>
      </rPr>
      <t>1)</t>
    </r>
    <r>
      <rPr>
        <rFont val="Arial"/>
        <color theme="1"/>
        <sz val="8.0"/>
      </rPr>
      <t xml:space="preserve">
</t>
    </r>
    <r>
      <rPr>
        <rFont val="Arial"/>
        <i/>
        <color theme="1"/>
        <sz val="8.0"/>
      </rPr>
      <t>Year</t>
    </r>
    <r>
      <rPr>
        <rFont val="Arial"/>
        <i/>
        <color theme="1"/>
        <sz val="8.0"/>
        <vertAlign val="superscript"/>
      </rPr>
      <t>1)</t>
    </r>
  </si>
  <si>
    <r>
      <rPr>
        <rFont val="Arial"/>
        <color theme="1"/>
        <sz val="8.0"/>
      </rPr>
      <t xml:space="preserve">Naděje dožití ve věku
</t>
    </r>
    <r>
      <rPr>
        <rFont val="Arial CE"/>
        <i/>
        <color theme="1"/>
        <sz val="8.0"/>
      </rPr>
      <t>Life expectancy at age</t>
    </r>
  </si>
  <si>
    <r>
      <rPr>
        <rFont val="Arial"/>
        <color theme="1"/>
        <sz val="8.0"/>
      </rPr>
      <t xml:space="preserve">Muži
</t>
    </r>
    <r>
      <rPr>
        <rFont val="Arial"/>
        <i/>
        <color theme="1"/>
        <sz val="8.0"/>
      </rPr>
      <t>Men</t>
    </r>
  </si>
  <si>
    <r>
      <rPr>
        <rFont val="Arial"/>
        <color theme="1"/>
        <sz val="8.0"/>
      </rPr>
      <t xml:space="preserve">Ženy
</t>
    </r>
    <r>
      <rPr>
        <rFont val="Arial"/>
        <i/>
        <color theme="1"/>
        <sz val="8.0"/>
      </rPr>
      <t>Women</t>
    </r>
  </si>
  <si>
    <r>
      <rPr>
        <rFont val="Arial CE"/>
        <color theme="1"/>
        <sz val="8.0"/>
        <vertAlign val="superscript"/>
      </rPr>
      <t>1)</t>
    </r>
    <r>
      <rPr>
        <rFont val="Arial CE"/>
        <color theme="1"/>
        <sz val="8.0"/>
      </rPr>
      <t xml:space="preserve"> Údaje za válečné roky 1938–1944 vypočteny z dat za české obyvatelstvo na území Protektorátu Čechy a Morava. </t>
    </r>
  </si>
  <si>
    <r>
      <rPr>
        <rFont val="Arial CE"/>
        <i/>
        <color theme="1"/>
        <sz val="8.0"/>
        <vertAlign val="superscript"/>
      </rPr>
      <t>1)</t>
    </r>
    <r>
      <rPr>
        <rFont val="Arial CE"/>
        <i/>
        <color theme="1"/>
        <sz val="8.0"/>
      </rPr>
      <t xml:space="preserve"> Data for the war period of 1938–1944 relate to the Czech population in the territory of the Protectorate of Bohemia and Moravia.</t>
    </r>
  </si>
  <si>
    <t>Výdaje na zdravotnictví v letech 2005-2019 v cenách 2010</t>
  </si>
  <si>
    <t>Rok</t>
  </si>
  <si>
    <t>Veřejné výdaje na zdravotnictví 2005</t>
  </si>
  <si>
    <t>OECD Statistics</t>
  </si>
  <si>
    <t>Veřejné výdaje na zdravotnictví 2006</t>
  </si>
  <si>
    <t>Veřejné výdaje na zdravotnictví 2007</t>
  </si>
  <si>
    <t>Veřejné výdaje na zdravotnictví 2008</t>
  </si>
  <si>
    <t>Veřejné výdaje na zdravotnictví 2009</t>
  </si>
  <si>
    <t>Veřejné výdaje na zdravotnictví 2010</t>
  </si>
  <si>
    <t>Veřejné výdaje na zdravotnictví 2011</t>
  </si>
  <si>
    <t>Veřejné výdaje na zdravotnictví 2012</t>
  </si>
  <si>
    <t>Veřejné výdaje na zdravotnictví 2013</t>
  </si>
  <si>
    <t>Veřejné výdaje na zdravotnictví 2014</t>
  </si>
  <si>
    <t>Veřejné výdaje na zdravotnictví 2015</t>
  </si>
  <si>
    <t>Veřejné výdaje na zdravotnictví 2016</t>
  </si>
  <si>
    <t>Veřejné výdaje na zdravotnictví 2017</t>
  </si>
  <si>
    <t>Veřejné výdaje na zdravotnictví 2018</t>
  </si>
  <si>
    <t>Veřejné výdaje na zdravotnictví 2020</t>
  </si>
  <si>
    <t>Veřejné výdaje na zdravotnictví 2021</t>
  </si>
  <si>
    <t>Veřejné výdaje na zdravotnictví 2022</t>
  </si>
  <si>
    <t>Odhad OECD</t>
  </si>
  <si>
    <t>Assumption</t>
  </si>
  <si>
    <t>Value</t>
  </si>
  <si>
    <t>Unit</t>
  </si>
  <si>
    <t>Note</t>
  </si>
  <si>
    <t>Source</t>
  </si>
  <si>
    <t>Original value</t>
  </si>
  <si>
    <t>Original unit</t>
  </si>
  <si>
    <t>URL</t>
  </si>
  <si>
    <t>Other high quality sources</t>
  </si>
  <si>
    <t>Discount rate</t>
  </si>
  <si>
    <t>The social discount rate used is compatible with Renda et al. (2013) and EC (2014) as in CP project the 5 % rate recommanded for cohesion countries is reduced by 1 % as the pure time preference are set to zero.</t>
  </si>
  <si>
    <t>Centre for Europe Policy Studies (2013): Assessing the Costs and Benefits of Regulation, p.191.</t>
  </si>
  <si>
    <t>http://ec.europa.eu/smart-regulation/impact/commission_guidelines/docs/131210_cba_study_sg_final.pdf</t>
  </si>
  <si>
    <t>Discount rate (low)</t>
  </si>
  <si>
    <t>To be used in sensitivity analysis only. Low discount rate reflects the methodology explained in The Green Book, p. 101-106 but uses zero pure time preference in accordance with effective altruisim approach.</t>
  </si>
  <si>
    <t>The Green Book: appraisal and evaluation of policies and projects methodology</t>
  </si>
  <si>
    <t>https://assets.publishing.service.gov.uk/government/uploads/system/uploads/attachment_data/file/685903/The_Green_Book.pdf</t>
  </si>
  <si>
    <t>Discount rate (high)</t>
  </si>
  <si>
    <t>To be used in sensitivity analysis only. Adapted from New Zealand Treasury methodology which generally favours higher discount rates.</t>
  </si>
  <si>
    <t>New Zealand Treasury (2015): Guide to Social Cost Benefit Analysis. ISBN: 978-0-478-43698-3. 78p.</t>
  </si>
  <si>
    <t>https://treasury.govt.nz/publications/guide/guide-social-cost-benefit-analysis</t>
  </si>
  <si>
    <t>Average hourly wage</t>
  </si>
  <si>
    <t>CZK (2019)</t>
  </si>
  <si>
    <t xml:space="preserve">Is used in Cost of Illness methods (WTP). </t>
  </si>
  <si>
    <t>MPSV ČR</t>
  </si>
  <si>
    <t>CZK (2018)</t>
  </si>
  <si>
    <t>https://www.mpsv.cz/files/clanky/35235/ISPV_184.pdf</t>
  </si>
  <si>
    <t>Average usual weekly hours</t>
  </si>
  <si>
    <t>hour</t>
  </si>
  <si>
    <t>On the main job.</t>
  </si>
  <si>
    <t>Czech Statistical Office</t>
  </si>
  <si>
    <t>https://www.czso.cz/documents/10180/36740472/czam050616analyza.pdf/7196b183-7188-4a6e-969f-395e19761acc?version=1.0</t>
  </si>
  <si>
    <t>Average gross monthly wage</t>
  </si>
  <si>
    <t>https://www.czso.cz/csu/czso/prace_a_mzdy_prace</t>
  </si>
  <si>
    <t>https://www.ispv.cz/</t>
  </si>
  <si>
    <t>Average gross monthly wage - men</t>
  </si>
  <si>
    <t>Average gross monthly wage - women</t>
  </si>
  <si>
    <t>The value of working time</t>
  </si>
  <si>
    <t>Same as  the average hourly wage.</t>
  </si>
  <si>
    <t>The value of commuting time</t>
  </si>
  <si>
    <t>40 % of the value of working time.</t>
  </si>
  <si>
    <t>The value of free time</t>
  </si>
  <si>
    <t>25 % of the value of working time.</t>
  </si>
  <si>
    <t>Value of Statistical Life (Czech Republic)</t>
  </si>
  <si>
    <t>mil. CZK (2019)</t>
  </si>
  <si>
    <t>OECD used its methodology and five studies done for the Czech Republic. The value was adjusted for both inflation and real GDP growth. Remember that the VSL increases over time at the same pace as GDP.</t>
  </si>
  <si>
    <t>OECD (2015)</t>
  </si>
  <si>
    <t>USD (2015)</t>
  </si>
  <si>
    <t>https://www.oecd-ilibrary.org/docserver/d1b2b844-en.pdf?expires=1552835303&amp;id=id&amp;accname=guest&amp;checksum=43102F66EAE92D1D9CCD0E9C34440E47</t>
  </si>
  <si>
    <t>Value of Statistical Life (Czech Republic) (low)</t>
  </si>
  <si>
    <t>To be used in sensitivity analysis only. The number is based on a Supreme court oriantaional value of a thwarted life. The value was adjusted for both inflation and real GDP growth.</t>
  </si>
  <si>
    <t>The Supreme Court of the Czech Republic</t>
  </si>
  <si>
    <t>CZK (2013)</t>
  </si>
  <si>
    <t>http://www.nsoud.cz/Judikatura/ns_web.nsf/0/3C8C36B40DE1AC72C125807A004B7BB9/$file/D%20-%20Technicka%20cast.pdf</t>
  </si>
  <si>
    <t>Value of Statistical Life (Czech Republic) (high)</t>
  </si>
  <si>
    <t>To be used in sensitivity analysis only. The value was adjusted for both inflation and real GDP growth. The value comes from wage risk study and these studies are known to produce higher VSL values (Kluve &amp; Schaffner, 2008).</t>
  </si>
  <si>
    <t>Ščasný &amp; Urban (2008)</t>
  </si>
  <si>
    <t>mil. EUR (2005)</t>
  </si>
  <si>
    <t>http://kvalitazivota.vubp.cz/prispevky/wage-risk_relationship_tests_in_hedonic_wage_models_in_the_czech_republic-scasny-urban.pdf</t>
  </si>
  <si>
    <t>QALY</t>
  </si>
  <si>
    <t>VSLY (Value of statistical life year)</t>
  </si>
  <si>
    <t>Is to be calculated from VSL depending on a target population's age using the approach provided in Robinson et al. (2019, p. 41)</t>
  </si>
  <si>
    <t>Value of QALY</t>
  </si>
  <si>
    <t>See Robinson et al. (2019, p.52) for possible approaches.</t>
  </si>
  <si>
    <t>VALUATION OF TRAFFIC ACCIDENTS</t>
  </si>
  <si>
    <t>Minor injury</t>
  </si>
  <si>
    <t>Adjustad for inflation and GDP growth</t>
  </si>
  <si>
    <t>Ricardo-AEA (2014)</t>
  </si>
  <si>
    <t>EUR (2010)</t>
  </si>
  <si>
    <t>https://ec.europa.eu/transport/sites/transport/files/handbook_on_external_costs_of_transport_2014_0.pdf</t>
  </si>
  <si>
    <t>Severe injury</t>
  </si>
  <si>
    <t>Fatal accident</t>
  </si>
  <si>
    <t>See the Note</t>
  </si>
  <si>
    <t>The value of VSL</t>
  </si>
  <si>
    <t>VALUE OF EXTERNALITIES</t>
  </si>
  <si>
    <t>Damage cost of air pollutant from transport - particulate matter - rural areas</t>
  </si>
  <si>
    <t>PM2,5 costs per ton of emissions</t>
  </si>
  <si>
    <t>Damage cost of air pollutant from transport - particulate matter - suburban</t>
  </si>
  <si>
    <t>Damage cost of air pollutant from transport - particulate matter - urban</t>
  </si>
  <si>
    <t>Damage cost of air pollutant from transport - nitrogen oxides</t>
  </si>
  <si>
    <t>NOx costs per ton of emissions</t>
  </si>
  <si>
    <t>Damage cost of air pollutant from transport - sulphur dioxides</t>
  </si>
  <si>
    <t>SO2 costs per ton of emissions</t>
  </si>
  <si>
    <t>Damage cost of air pollutant from transport - non-methane volatile organic compounds</t>
  </si>
  <si>
    <t>NMVOC costs per ton of emissions</t>
  </si>
  <si>
    <t>Value of CO2 emissions (climate change)</t>
  </si>
  <si>
    <t>CO2 costs per ton of emissions The cost were 25 EUR in 2006 and rising by 1 EUR per year.</t>
  </si>
  <si>
    <t>EC (2014)</t>
  </si>
  <si>
    <t>https://ec.europa.eu/inea/sites/inea/files/cba_guide_cohesion_policy.pdf</t>
  </si>
  <si>
    <t>Fuel prices</t>
  </si>
  <si>
    <t>Use the average price of given fuel from last 52 weeks from a provided link.</t>
  </si>
  <si>
    <t>Czech Statistical Office: Average prices survey of selected products - fuels and oil products - time series</t>
  </si>
  <si>
    <t>https://www.czso.cz/csu/czso/setreni-prumernych-cen-vybranych-vyrobku-pohonne-hmoty-a-topne-oleje-casove-rady</t>
  </si>
  <si>
    <t>DEMOGRAPHY</t>
  </si>
  <si>
    <t>Life expectancy at birth women</t>
  </si>
  <si>
    <t>Use Table 4 at provided link.</t>
  </si>
  <si>
    <t>https://www.czso.cz/csu/czso/projekce-obyvatelstva-ceske-republiky-2018-2100</t>
  </si>
  <si>
    <t>Life expectancy at birth men</t>
  </si>
  <si>
    <t>Life expectancy at birth</t>
  </si>
  <si>
    <t>For general population use the average of rates for woman and man.</t>
  </si>
  <si>
    <t>Population of CR 2018-2100</t>
  </si>
  <si>
    <t xml:space="preserve">Use Tables 1-3 (the middle prediction) at provided link. </t>
  </si>
  <si>
    <t>MACROECONOMICS</t>
  </si>
  <si>
    <t>Key macroeconomic indicators (past)</t>
  </si>
  <si>
    <t>Use yaerly values from the provided link.</t>
  </si>
  <si>
    <t>GDP growth forecast (next two years)</t>
  </si>
  <si>
    <t>Use the values from the latest prediction.</t>
  </si>
  <si>
    <t>MF ČR</t>
  </si>
  <si>
    <t>https://www.mfcr.cz/cs/verejny-sektor/makroekonomika/makroekonomicka-predikce/2019/makroekonomicka-predikce-leden-2019-34169</t>
  </si>
  <si>
    <t>GDP growth forecast (long term)</t>
  </si>
  <si>
    <t>Use Table p. 7 at the provided link (p. 45)</t>
  </si>
  <si>
    <t>https://www.mfcr.cz/cs/zahranicni-sektor/pristoupeni-cr-k-eurozone/konvergencni-program/2018/konvergencni-program-ceske-republiky-dub-31771</t>
  </si>
  <si>
    <t>Inflation forecast (next two years)</t>
  </si>
  <si>
    <t>Use the values from the latest forecast.</t>
  </si>
  <si>
    <t>https://www.cnb.cz/cs/menova_politika/prognoza/</t>
  </si>
  <si>
    <t>Inflation forecast (long term)</t>
  </si>
  <si>
    <t>The long term was set at the target of the Czech National Bank as recommanded by EC (2014).</t>
  </si>
  <si>
    <t>http://www.cnb.cz/cs/index.html</t>
  </si>
  <si>
    <t>Exchange Rate forecast</t>
  </si>
  <si>
    <t>Constant exchange rate is to be used for transparency and simplicity reasons.</t>
  </si>
  <si>
    <t>Wage growth forecast (next two years)</t>
  </si>
  <si>
    <t>Use the latest values from the latest prediction.</t>
  </si>
  <si>
    <t>Wage growth forecast (long term)</t>
  </si>
  <si>
    <t>Use the values for productivity growth from the Table p. 7 at the provided link (p. 45)</t>
  </si>
  <si>
    <t>Unemployment rate (next two years)</t>
  </si>
  <si>
    <t>Unemployment rate (long term)</t>
  </si>
  <si>
    <t>Productivity growth (long term)</t>
  </si>
  <si>
    <t>Quality of Life indicators</t>
  </si>
  <si>
    <t>See the note</t>
  </si>
  <si>
    <t>Publication with over a hundred indicators and sources.</t>
  </si>
  <si>
    <t>ČR 2030. (2018). Shrnutí závěrečných zpráv expertních skupin pro identifikaci relevantních indikátorů kvality života (Eds. Mausses, J.)</t>
  </si>
  <si>
    <t>https://www.cr2030.cz/strategie/wp-content/uploads/sites/2/2018/05/01_Kvalita-%C5%BEivota-shrnut%C3%AD.pdf</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</si>
</sst>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0.000"/>
    <numFmt numFmtId="165" formatCode="0.00000000000000%"/>
    <numFmt numFmtId="166" formatCode="0.000"/>
    <numFmt numFmtId="167" formatCode="0.0"/>
    <numFmt numFmtId="168" formatCode="0.0000"/>
  </numFmts>
  <fonts count="56">
    <font>
      <sz val="10.0"/>
      <color rgb="FF000000"/>
      <name val="Arial"/>
      <scheme val="minor"/>
    </font>
    <font>
      <b/>
      <sz val="14.0"/>
      <color theme="1"/>
      <name val="Arial"/>
    </font>
    <font>
      <b/>
      <color theme="1"/>
      <name val="Arial"/>
    </font>
    <font>
      <b/>
      <u/>
      <color rgb="FF0000FF"/>
    </font>
    <font>
      <b/>
      <color rgb="FFFFFFFF"/>
      <name val="Arial"/>
    </font>
    <font>
      <b/>
      <u/>
      <color rgb="FF0000FF"/>
    </font>
    <font>
      <i/>
      <color theme="1"/>
      <name val="Arial"/>
    </font>
    <font/>
    <font>
      <color theme="1"/>
      <name val="Arial"/>
    </font>
    <font>
      <b/>
      <i/>
      <sz val="10.0"/>
      <color theme="1"/>
      <name val="Arial"/>
    </font>
    <font>
      <i/>
      <sz val="10.0"/>
      <color rgb="FF1F1F1F"/>
      <name val="Arial"/>
    </font>
    <font>
      <i/>
      <sz val="10.0"/>
      <color theme="1"/>
      <name val="Arial"/>
    </font>
    <font>
      <i/>
      <u/>
      <sz val="10.0"/>
      <color rgb="FF0000FF"/>
    </font>
    <font>
      <i/>
      <u/>
      <sz val="10.0"/>
      <color rgb="FF0000FF"/>
    </font>
    <font>
      <i/>
      <u/>
      <sz val="10.0"/>
      <color rgb="FF0000FF"/>
    </font>
    <font>
      <i/>
      <u/>
      <sz val="10.0"/>
      <color rgb="FF0000FF"/>
    </font>
    <font>
      <i/>
      <u/>
      <sz val="10.0"/>
      <color rgb="FF0000FF"/>
    </font>
    <font>
      <u/>
      <color rgb="FF0000FF"/>
      <name val="Arial"/>
    </font>
    <font>
      <i/>
      <u/>
      <color rgb="FF1155CC"/>
      <name val="Arial"/>
    </font>
    <font>
      <i/>
      <u/>
      <color rgb="FF1155CC"/>
      <name val="Arial"/>
    </font>
    <font>
      <u/>
      <color rgb="FF0000FF"/>
    </font>
    <font>
      <u/>
      <color rgb="FF0000FF"/>
    </font>
    <font>
      <sz val="9.0"/>
      <color rgb="FF1F1F1F"/>
      <name val="Arial"/>
    </font>
    <font>
      <u/>
      <color rgb="FF1155CC"/>
      <name val="Nunito Sans"/>
    </font>
    <font>
      <color rgb="FF1155CC"/>
      <name val="Nunito Sans"/>
    </font>
    <font>
      <b/>
      <sz val="10.0"/>
      <color rgb="FFFFFFFF"/>
      <name val="Arial"/>
    </font>
    <font>
      <sz val="10.0"/>
      <color theme="1"/>
      <name val="Arial"/>
    </font>
    <font>
      <u/>
      <sz val="10.0"/>
      <color rgb="FF0000FF"/>
    </font>
    <font>
      <u/>
      <sz val="10.0"/>
      <color rgb="FF0000FF"/>
    </font>
    <font>
      <u/>
      <sz val="10.0"/>
      <color rgb="FF0000FF"/>
    </font>
    <font>
      <u/>
      <sz val="10.0"/>
      <color rgb="FF0000FF"/>
    </font>
    <font>
      <b/>
      <sz val="10.0"/>
      <color theme="1"/>
      <name val="Arial"/>
    </font>
    <font>
      <sz val="10.0"/>
      <color rgb="FF1F1F1F"/>
      <name val="Arial"/>
    </font>
    <font>
      <i/>
      <u/>
      <color rgb="FF0000FF"/>
    </font>
    <font>
      <u/>
      <color rgb="FF0000FF"/>
      <name val="Arial"/>
    </font>
    <font>
      <i/>
      <u/>
      <color rgb="FF0000FF"/>
    </font>
    <font>
      <i/>
      <u/>
      <color rgb="FF1155CC"/>
      <name val="Arial"/>
    </font>
    <font>
      <b/>
      <sz val="11.0"/>
      <color theme="1"/>
      <name val="Calibri"/>
    </font>
    <font>
      <sz val="11.0"/>
      <color theme="1"/>
      <name val="Calibri"/>
    </font>
    <font>
      <i/>
      <sz val="11.0"/>
      <color theme="1"/>
      <name val="Calibri"/>
    </font>
    <font>
      <b/>
      <sz val="11.0"/>
      <color rgb="FFFFFFFF"/>
      <name val="Calibri"/>
    </font>
    <font>
      <sz val="11.0"/>
      <color rgb="FFFFFFFF"/>
      <name val="Calibri"/>
    </font>
    <font>
      <u/>
      <sz val="11.0"/>
      <color rgb="FF1155CC"/>
      <name val="Calibri"/>
    </font>
    <font>
      <u/>
      <sz val="11.0"/>
      <color rgb="FF1155CC"/>
      <name val="Calibri"/>
    </font>
    <font>
      <u/>
      <sz val="11.0"/>
      <color rgb="FF1155CC"/>
      <name val="Calibri"/>
    </font>
    <font>
      <sz val="8.0"/>
      <color theme="1"/>
      <name val="Arial"/>
    </font>
    <font>
      <u/>
      <sz val="8.0"/>
      <color rgb="FF0000FF"/>
      <name val="Arial"/>
    </font>
    <font>
      <i/>
      <sz val="8.0"/>
      <color theme="1"/>
      <name val="Arial"/>
    </font>
    <font>
      <u/>
      <sz val="10.0"/>
      <color rgb="FF0000FF"/>
    </font>
    <font>
      <u/>
      <sz val="10.0"/>
      <color rgb="FF0000FF"/>
    </font>
    <font>
      <u/>
      <sz val="10.0"/>
      <color rgb="FF0000FF"/>
    </font>
    <font>
      <b/>
      <sz val="11.0"/>
      <color rgb="FF000000"/>
      <name val="Calibri"/>
    </font>
    <font>
      <sz val="11.0"/>
      <color rgb="FF000000"/>
      <name val="Calibri"/>
    </font>
    <font>
      <u/>
      <sz val="11.0"/>
      <color rgb="FF1155CC"/>
      <name val="Calibri"/>
    </font>
    <font>
      <u/>
      <sz val="11.0"/>
      <color rgb="FF1155CC"/>
      <name val="Calibri"/>
    </font>
    <font>
      <u/>
      <sz val="11.0"/>
      <color rgb="FF000000"/>
      <name val="Calibri"/>
    </font>
  </fonts>
  <fills count="16">
    <fill>
      <patternFill patternType="none"/>
    </fill>
    <fill>
      <patternFill patternType="lightGray"/>
    </fill>
    <fill>
      <patternFill patternType="solid">
        <fgColor rgb="FF990000"/>
        <bgColor rgb="FF990000"/>
      </patternFill>
    </fill>
    <fill>
      <patternFill patternType="solid">
        <fgColor rgb="FFEA9999"/>
        <bgColor rgb="FFEA9999"/>
      </patternFill>
    </fill>
    <fill>
      <patternFill patternType="solid">
        <fgColor rgb="FFCCCCCC"/>
        <bgColor rgb="FFCCCCCC"/>
      </patternFill>
    </fill>
    <fill>
      <patternFill patternType="solid">
        <fgColor rgb="FF20124D"/>
        <bgColor rgb="FF20124D"/>
      </patternFill>
    </fill>
    <fill>
      <patternFill patternType="solid">
        <fgColor rgb="FFFFFFFF"/>
        <bgColor rgb="FFFFFFFF"/>
      </patternFill>
    </fill>
    <fill>
      <patternFill patternType="solid">
        <fgColor rgb="FF9FC5E8"/>
        <bgColor rgb="FF9FC5E8"/>
      </patternFill>
    </fill>
    <fill>
      <patternFill patternType="solid">
        <fgColor rgb="FFFFFF00"/>
        <bgColor rgb="FFFFFF00"/>
      </patternFill>
    </fill>
    <fill>
      <patternFill patternType="solid">
        <fgColor rgb="FFFFF2CC"/>
        <bgColor rgb="FFFFF2CC"/>
      </patternFill>
    </fill>
    <fill>
      <patternFill patternType="solid">
        <fgColor rgb="FFFFE599"/>
        <bgColor rgb="FFFFE599"/>
      </patternFill>
    </fill>
    <fill>
      <patternFill patternType="solid">
        <fgColor rgb="FFD9EAD3"/>
        <bgColor rgb="FFD9EAD3"/>
      </patternFill>
    </fill>
    <fill>
      <patternFill patternType="solid">
        <fgColor rgb="FFFCE5CD"/>
        <bgColor rgb="FFFCE5CD"/>
      </patternFill>
    </fill>
    <fill>
      <patternFill patternType="solid">
        <fgColor rgb="FFA4C2F4"/>
        <bgColor rgb="FFA4C2F4"/>
      </patternFill>
    </fill>
    <fill>
      <patternFill patternType="solid">
        <fgColor rgb="FF351C75"/>
        <bgColor rgb="FF351C75"/>
      </patternFill>
    </fill>
    <fill>
      <patternFill patternType="solid">
        <fgColor theme="0"/>
        <bgColor theme="0"/>
      </patternFill>
    </fill>
  </fills>
  <borders count="19">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right style="thin">
        <color rgb="FF000000"/>
      </right>
      <top style="medium">
        <color rgb="FF000000"/>
      </top>
    </border>
    <border>
      <left style="thin">
        <color rgb="FF000000"/>
      </left>
      <top style="medium">
        <color rgb="FF000000"/>
      </top>
      <bottom style="thin">
        <color rgb="FF000000"/>
      </bottom>
    </border>
    <border>
      <top style="medium">
        <color rgb="FF000000"/>
      </top>
      <bottom style="thin">
        <color rgb="FF000000"/>
      </bottom>
    </border>
    <border>
      <right style="thin">
        <color rgb="FF000000"/>
      </right>
      <bottom style="medium">
        <color rgb="FF000000"/>
      </bottom>
    </border>
    <border>
      <left style="thin">
        <color rgb="FF000000"/>
      </left>
      <right style="thin">
        <color rgb="FF000000"/>
      </right>
      <bottom style="medium">
        <color rgb="FF000000"/>
      </bottom>
    </border>
    <border>
      <left style="thin">
        <color rgb="FF000000"/>
      </left>
      <bottom style="medium">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top/>
      <bottom/>
    </border>
    <border>
      <right style="thin">
        <color rgb="FF000000"/>
      </right>
    </border>
    <border>
      <right style="thin">
        <color rgb="FF000000"/>
      </right>
      <bottom style="thin">
        <color rgb="FF000000"/>
      </bottom>
    </border>
    <border>
      <left style="thin">
        <color rgb="FF000000"/>
      </left>
      <right style="thin">
        <color rgb="FF000000"/>
      </right>
      <bottom style="thin">
        <color rgb="FF000000"/>
      </bottom>
    </border>
    <border>
      <top style="thin">
        <color rgb="FF000000"/>
      </top>
      <bottom style="thin">
        <color rgb="FF000000"/>
      </bottom>
    </border>
    <border>
      <left/>
      <right/>
      <top/>
      <bottom/>
    </border>
    <border>
      <bottom style="thin">
        <color rgb="FF000000"/>
      </bottom>
    </border>
  </borders>
  <cellStyleXfs count="1">
    <xf borderId="0" fillId="0" fontId="0" numFmtId="0" applyAlignment="1" applyFont="1"/>
  </cellStyleXfs>
  <cellXfs count="234">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0" xfId="0" applyFont="1"/>
    <xf borderId="0" fillId="2" fontId="4" numFmtId="0" xfId="0" applyFill="1" applyFont="1"/>
    <xf borderId="0" fillId="3" fontId="2" numFmtId="0" xfId="0" applyFill="1" applyFont="1"/>
    <xf borderId="1" fillId="4" fontId="5" numFmtId="0" xfId="0" applyBorder="1" applyFill="1" applyFont="1"/>
    <xf borderId="1" fillId="0" fontId="6" numFmtId="0" xfId="0" applyAlignment="1" applyBorder="1" applyFont="1">
      <alignment shrinkToFit="0" wrapText="1"/>
    </xf>
    <xf borderId="1" fillId="4" fontId="2" numFmtId="0" xfId="0" applyBorder="1" applyFont="1"/>
    <xf borderId="2" fillId="3" fontId="2" numFmtId="0" xfId="0" applyBorder="1" applyFont="1"/>
    <xf borderId="3" fillId="0" fontId="7" numFmtId="0" xfId="0" applyBorder="1" applyFont="1"/>
    <xf borderId="0" fillId="5" fontId="8" numFmtId="0" xfId="0" applyAlignment="1" applyFill="1" applyFont="1">
      <alignment vertical="bottom"/>
    </xf>
    <xf borderId="0" fillId="5" fontId="4" numFmtId="0" xfId="0" applyAlignment="1" applyFont="1">
      <alignment horizontal="right" vertical="bottom"/>
    </xf>
    <xf borderId="0" fillId="5" fontId="4" numFmtId="0" xfId="0" applyAlignment="1" applyFont="1">
      <alignment vertical="bottom"/>
    </xf>
    <xf borderId="0" fillId="0" fontId="8" numFmtId="0" xfId="0" applyAlignment="1" applyFont="1">
      <alignment vertical="bottom"/>
    </xf>
    <xf borderId="0" fillId="5" fontId="8" numFmtId="4" xfId="0" applyAlignment="1" applyFont="1" applyNumberFormat="1">
      <alignment vertical="bottom"/>
    </xf>
    <xf borderId="0" fillId="6" fontId="9" numFmtId="0" xfId="0" applyAlignment="1" applyFill="1" applyFont="1">
      <alignment vertical="bottom"/>
    </xf>
    <xf borderId="0" fillId="6" fontId="9" numFmtId="4" xfId="0" applyAlignment="1" applyFont="1" applyNumberFormat="1">
      <alignment horizontal="right" vertical="bottom"/>
    </xf>
    <xf borderId="0" fillId="6" fontId="9" numFmtId="4" xfId="0" applyAlignment="1" applyFont="1" applyNumberFormat="1">
      <alignment vertical="bottom"/>
    </xf>
    <xf borderId="0" fillId="6" fontId="10" numFmtId="0" xfId="0" applyFont="1"/>
    <xf borderId="0" fillId="6" fontId="11" numFmtId="4" xfId="0" applyAlignment="1" applyFont="1" applyNumberFormat="1">
      <alignment vertical="bottom"/>
    </xf>
    <xf borderId="0" fillId="6" fontId="11" numFmtId="0" xfId="0" applyAlignment="1" applyFont="1">
      <alignment vertical="bottom"/>
    </xf>
    <xf borderId="0" fillId="6" fontId="12" numFmtId="0" xfId="0" applyFont="1"/>
    <xf borderId="0" fillId="6" fontId="11" numFmtId="0" xfId="0" applyAlignment="1" applyFont="1">
      <alignment shrinkToFit="0" vertical="bottom" wrapText="1"/>
    </xf>
    <xf borderId="0" fillId="6" fontId="11" numFmtId="10" xfId="0" applyAlignment="1" applyFont="1" applyNumberFormat="1">
      <alignment horizontal="right" vertical="bottom"/>
    </xf>
    <xf borderId="0" fillId="6" fontId="13" numFmtId="4" xfId="0" applyAlignment="1" applyFont="1" applyNumberFormat="1">
      <alignment shrinkToFit="0" wrapText="1"/>
    </xf>
    <xf borderId="0" fillId="6" fontId="11" numFmtId="4" xfId="0" applyAlignment="1" applyFont="1" applyNumberFormat="1">
      <alignment horizontal="right" vertical="bottom"/>
    </xf>
    <xf borderId="0" fillId="6" fontId="14" numFmtId="4" xfId="0" applyFont="1" applyNumberFormat="1"/>
    <xf borderId="0" fillId="6" fontId="11" numFmtId="9" xfId="0" applyAlignment="1" applyFont="1" applyNumberFormat="1">
      <alignment horizontal="right" vertical="bottom"/>
    </xf>
    <xf borderId="0" fillId="6" fontId="15" numFmtId="0" xfId="0" applyAlignment="1" applyFont="1">
      <alignment vertical="bottom"/>
    </xf>
    <xf borderId="0" fillId="6" fontId="16" numFmtId="4" xfId="0" applyAlignment="1" applyFont="1" applyNumberFormat="1">
      <alignment vertical="bottom"/>
    </xf>
    <xf borderId="0" fillId="7" fontId="2" numFmtId="0" xfId="0" applyAlignment="1" applyFill="1" applyFont="1">
      <alignment vertical="bottom"/>
    </xf>
    <xf borderId="0" fillId="7" fontId="8" numFmtId="10" xfId="0" applyAlignment="1" applyFont="1" applyNumberFormat="1">
      <alignment vertical="bottom"/>
    </xf>
    <xf borderId="0" fillId="7" fontId="17" numFmtId="0" xfId="0" applyAlignment="1" applyFont="1">
      <alignment vertical="bottom"/>
    </xf>
    <xf borderId="0" fillId="6" fontId="6" numFmtId="0" xfId="0" applyAlignment="1" applyFont="1">
      <alignment vertical="bottom"/>
    </xf>
    <xf borderId="0" fillId="6" fontId="6" numFmtId="4" xfId="0" applyAlignment="1" applyFont="1" applyNumberFormat="1">
      <alignment horizontal="right" vertical="bottom"/>
    </xf>
    <xf borderId="0" fillId="6" fontId="6" numFmtId="10" xfId="0" applyAlignment="1" applyFont="1" applyNumberFormat="1">
      <alignment vertical="bottom"/>
    </xf>
    <xf borderId="0" fillId="0" fontId="8" numFmtId="10" xfId="0" applyAlignment="1" applyFont="1" applyNumberFormat="1">
      <alignment vertical="bottom"/>
    </xf>
    <xf borderId="0" fillId="8" fontId="8" numFmtId="0" xfId="0" applyAlignment="1" applyFill="1" applyFont="1">
      <alignment vertical="bottom"/>
    </xf>
    <xf borderId="0" fillId="8" fontId="6" numFmtId="4" xfId="0" applyAlignment="1" applyFont="1" applyNumberFormat="1">
      <alignment horizontal="right" vertical="bottom"/>
    </xf>
    <xf borderId="0" fillId="8" fontId="18" numFmtId="0" xfId="0" applyAlignment="1" applyFont="1">
      <alignment vertical="bottom"/>
    </xf>
    <xf borderId="0" fillId="0" fontId="6" numFmtId="0" xfId="0" applyAlignment="1" applyFont="1">
      <alignment vertical="bottom"/>
    </xf>
    <xf borderId="0" fillId="0" fontId="6" numFmtId="10" xfId="0" applyAlignment="1" applyFont="1" applyNumberFormat="1">
      <alignment horizontal="right" vertical="bottom"/>
    </xf>
    <xf borderId="0" fillId="0" fontId="6" numFmtId="4" xfId="0" applyAlignment="1" applyFont="1" applyNumberFormat="1">
      <alignment horizontal="right" vertical="bottom"/>
    </xf>
    <xf borderId="0" fillId="0" fontId="6" numFmtId="4" xfId="0" applyAlignment="1" applyFont="1" applyNumberFormat="1">
      <alignment shrinkToFit="0" vertical="bottom" wrapText="0"/>
    </xf>
    <xf borderId="0" fillId="9" fontId="8" numFmtId="0" xfId="0" applyAlignment="1" applyFill="1" applyFont="1">
      <alignment vertical="bottom"/>
    </xf>
    <xf borderId="0" fillId="9" fontId="8" numFmtId="4" xfId="0" applyAlignment="1" applyFont="1" applyNumberFormat="1">
      <alignment horizontal="right" vertical="bottom"/>
    </xf>
    <xf borderId="0" fillId="9" fontId="6" numFmtId="0" xfId="0" applyAlignment="1" applyFont="1">
      <alignment vertical="bottom"/>
    </xf>
    <xf borderId="0" fillId="9" fontId="6" numFmtId="4" xfId="0" applyAlignment="1" applyFont="1" applyNumberFormat="1">
      <alignment shrinkToFit="0" vertical="bottom" wrapText="0"/>
    </xf>
    <xf borderId="0" fillId="8" fontId="2" numFmtId="0" xfId="0" applyAlignment="1" applyFont="1">
      <alignment vertical="bottom"/>
    </xf>
    <xf borderId="0" fillId="8" fontId="2" numFmtId="4" xfId="0" applyAlignment="1" applyFont="1" applyNumberFormat="1">
      <alignment horizontal="right" vertical="bottom"/>
    </xf>
    <xf borderId="0" fillId="8" fontId="2" numFmtId="3" xfId="0" applyAlignment="1" applyFont="1" applyNumberFormat="1">
      <alignment vertical="bottom"/>
    </xf>
    <xf borderId="0" fillId="8" fontId="2" numFmtId="3" xfId="0" applyAlignment="1" applyFont="1" applyNumberFormat="1">
      <alignment shrinkToFit="0" vertical="bottom" wrapText="0"/>
    </xf>
    <xf borderId="0" fillId="6" fontId="8" numFmtId="0" xfId="0" applyAlignment="1" applyFont="1">
      <alignment vertical="bottom"/>
    </xf>
    <xf borderId="0" fillId="6" fontId="8" numFmtId="10" xfId="0" applyAlignment="1" applyFont="1" applyNumberFormat="1">
      <alignment vertical="bottom"/>
    </xf>
    <xf borderId="0" fillId="6" fontId="19" numFmtId="0" xfId="0" applyAlignment="1" applyFont="1">
      <alignment vertical="bottom"/>
    </xf>
    <xf borderId="0" fillId="0" fontId="6" numFmtId="4" xfId="0" applyAlignment="1" applyFont="1" applyNumberFormat="1">
      <alignment vertical="bottom"/>
    </xf>
    <xf borderId="0" fillId="0" fontId="8" numFmtId="164" xfId="0" applyFont="1" applyNumberFormat="1"/>
    <xf borderId="0" fillId="0" fontId="8" numFmtId="4" xfId="0" applyFont="1" applyNumberFormat="1"/>
    <xf borderId="0" fillId="0" fontId="8" numFmtId="10" xfId="0" applyFont="1" applyNumberFormat="1"/>
    <xf borderId="0" fillId="0" fontId="8" numFmtId="3" xfId="0" applyFont="1" applyNumberFormat="1"/>
    <xf borderId="0" fillId="5" fontId="4" numFmtId="0" xfId="0" applyAlignment="1" applyFont="1">
      <alignment shrinkToFit="0" vertical="bottom" wrapText="1"/>
    </xf>
    <xf borderId="0" fillId="7" fontId="2" numFmtId="3" xfId="0" applyAlignment="1" applyFont="1" applyNumberFormat="1">
      <alignment shrinkToFit="0" vertical="bottom" wrapText="1"/>
    </xf>
    <xf borderId="0" fillId="0" fontId="20" numFmtId="0" xfId="0" applyAlignment="1" applyFont="1">
      <alignment shrinkToFit="0" wrapText="1"/>
    </xf>
    <xf borderId="0" fillId="0" fontId="8" numFmtId="0" xfId="0" applyFont="1"/>
    <xf borderId="0" fillId="0" fontId="8" numFmtId="0" xfId="0" applyAlignment="1" applyFont="1">
      <alignment shrinkToFit="0" wrapText="1"/>
    </xf>
    <xf borderId="0" fillId="0" fontId="21" numFmtId="0" xfId="0" applyFont="1"/>
    <xf borderId="0" fillId="6" fontId="22" numFmtId="0" xfId="0" applyFont="1"/>
    <xf borderId="0" fillId="0" fontId="23" numFmtId="0" xfId="0" applyFont="1"/>
    <xf borderId="0" fillId="0" fontId="24" numFmtId="0" xfId="0" applyFont="1"/>
    <xf borderId="0" fillId="5" fontId="25" numFmtId="0" xfId="0" applyAlignment="1" applyFont="1">
      <alignment horizontal="left" vertical="bottom"/>
    </xf>
    <xf borderId="0" fillId="5" fontId="25" numFmtId="0" xfId="0" applyAlignment="1" applyFont="1">
      <alignment horizontal="right" vertical="bottom"/>
    </xf>
    <xf borderId="0" fillId="5" fontId="25" numFmtId="0" xfId="0" applyAlignment="1" applyFont="1">
      <alignment vertical="bottom"/>
    </xf>
    <xf borderId="0" fillId="5" fontId="25" numFmtId="0" xfId="0" applyAlignment="1" applyFont="1">
      <alignment shrinkToFit="0" vertical="bottom" wrapText="0"/>
    </xf>
    <xf borderId="0" fillId="7" fontId="26" numFmtId="0" xfId="0" applyAlignment="1" applyFont="1">
      <alignment horizontal="left" vertical="bottom"/>
    </xf>
    <xf borderId="0" fillId="7" fontId="11" numFmtId="4" xfId="0" applyAlignment="1" applyFont="1" applyNumberFormat="1">
      <alignment horizontal="right" vertical="bottom"/>
    </xf>
    <xf borderId="0" fillId="7" fontId="11" numFmtId="0" xfId="0" applyAlignment="1" applyFont="1">
      <alignment vertical="bottom"/>
    </xf>
    <xf borderId="0" fillId="7" fontId="26" numFmtId="0" xfId="0" applyAlignment="1" applyFont="1">
      <alignment shrinkToFit="0" vertical="bottom" wrapText="1"/>
    </xf>
    <xf borderId="0" fillId="7" fontId="27" numFmtId="4" xfId="0" applyAlignment="1" applyFont="1" applyNumberFormat="1">
      <alignment shrinkToFit="0" wrapText="0"/>
    </xf>
    <xf borderId="0" fillId="6" fontId="11" numFmtId="0" xfId="0" applyAlignment="1" applyFont="1">
      <alignment horizontal="left" vertical="bottom"/>
    </xf>
    <xf borderId="0" fillId="6" fontId="11" numFmtId="4" xfId="0" applyAlignment="1" applyFont="1" applyNumberFormat="1">
      <alignment shrinkToFit="0" wrapText="0"/>
    </xf>
    <xf borderId="0" fillId="7" fontId="26" numFmtId="0" xfId="0" applyAlignment="1" applyFont="1">
      <alignment horizontal="left" shrinkToFit="0" vertical="bottom" wrapText="1"/>
    </xf>
    <xf borderId="0" fillId="7" fontId="11" numFmtId="10" xfId="0" applyAlignment="1" applyFont="1" applyNumberFormat="1">
      <alignment horizontal="right" vertical="bottom"/>
    </xf>
    <xf borderId="0" fillId="7" fontId="11" numFmtId="4" xfId="0" applyAlignment="1" applyFont="1" applyNumberFormat="1">
      <alignment vertical="bottom"/>
    </xf>
    <xf borderId="0" fillId="7" fontId="26" numFmtId="4" xfId="0" applyAlignment="1" applyFont="1" applyNumberFormat="1">
      <alignment shrinkToFit="0" wrapText="0"/>
    </xf>
    <xf borderId="0" fillId="6" fontId="11" numFmtId="0" xfId="0" applyAlignment="1" applyFont="1">
      <alignment horizontal="left" shrinkToFit="0" vertical="bottom" wrapText="1"/>
    </xf>
    <xf borderId="0" fillId="6" fontId="28" numFmtId="4" xfId="0" applyAlignment="1" applyFont="1" applyNumberFormat="1">
      <alignment shrinkToFit="0" wrapText="0"/>
    </xf>
    <xf borderId="0" fillId="6" fontId="26" numFmtId="0" xfId="0" applyAlignment="1" applyFont="1">
      <alignment shrinkToFit="0" vertical="bottom" wrapText="0"/>
    </xf>
    <xf borderId="0" fillId="7" fontId="11" numFmtId="9" xfId="0" applyAlignment="1" applyFont="1" applyNumberFormat="1">
      <alignment horizontal="right" vertical="bottom"/>
    </xf>
    <xf borderId="0" fillId="7" fontId="26" numFmtId="0" xfId="0" applyAlignment="1" applyFont="1">
      <alignment shrinkToFit="0" vertical="bottom" wrapText="0"/>
    </xf>
    <xf borderId="0" fillId="6" fontId="29" numFmtId="0" xfId="0" applyAlignment="1" applyFont="1">
      <alignment shrinkToFit="0" vertical="bottom" wrapText="0"/>
    </xf>
    <xf borderId="0" fillId="6" fontId="30" numFmtId="4" xfId="0" applyAlignment="1" applyFont="1" applyNumberFormat="1">
      <alignment shrinkToFit="0" vertical="bottom" wrapText="0"/>
    </xf>
    <xf borderId="0" fillId="6" fontId="26" numFmtId="4" xfId="0" applyAlignment="1" applyFont="1" applyNumberFormat="1">
      <alignment shrinkToFit="0" vertical="bottom" wrapText="0"/>
    </xf>
    <xf borderId="0" fillId="8" fontId="31" numFmtId="0" xfId="0" applyAlignment="1" applyFont="1">
      <alignment vertical="bottom"/>
    </xf>
    <xf borderId="0" fillId="8" fontId="31" numFmtId="4" xfId="0" applyAlignment="1" applyFont="1" applyNumberFormat="1">
      <alignment horizontal="right" vertical="bottom"/>
    </xf>
    <xf borderId="0" fillId="8" fontId="26" numFmtId="0" xfId="0" applyAlignment="1" applyFont="1">
      <alignment vertical="bottom"/>
    </xf>
    <xf borderId="0" fillId="8" fontId="26" numFmtId="0" xfId="0" applyAlignment="1" applyFont="1">
      <alignment shrinkToFit="0" vertical="bottom" wrapText="1"/>
    </xf>
    <xf borderId="0" fillId="8" fontId="26" numFmtId="0" xfId="0" applyAlignment="1" applyFont="1">
      <alignment shrinkToFit="0" vertical="bottom" wrapText="0"/>
    </xf>
    <xf borderId="0" fillId="0" fontId="8" numFmtId="0" xfId="0" applyAlignment="1" applyFont="1">
      <alignment shrinkToFit="0" wrapText="0"/>
    </xf>
    <xf borderId="0" fillId="0" fontId="8" numFmtId="165" xfId="0" applyFont="1" applyNumberFormat="1"/>
    <xf borderId="0" fillId="6" fontId="11" numFmtId="2" xfId="0" applyAlignment="1" applyFont="1" applyNumberFormat="1">
      <alignment horizontal="right" vertical="bottom"/>
    </xf>
    <xf borderId="0" fillId="6" fontId="31" numFmtId="0" xfId="0" applyAlignment="1" applyFont="1">
      <alignment vertical="bottom"/>
    </xf>
    <xf borderId="0" fillId="6" fontId="31" numFmtId="4" xfId="0" applyAlignment="1" applyFont="1" applyNumberFormat="1">
      <alignment horizontal="right" vertical="bottom"/>
    </xf>
    <xf borderId="0" fillId="7" fontId="32" numFmtId="0" xfId="0" applyFont="1"/>
    <xf borderId="0" fillId="7" fontId="8" numFmtId="4" xfId="0" applyAlignment="1" applyFont="1" applyNumberFormat="1">
      <alignment vertical="bottom"/>
    </xf>
    <xf borderId="0" fillId="7" fontId="6" numFmtId="0" xfId="0" applyAlignment="1" applyFont="1">
      <alignment vertical="bottom"/>
    </xf>
    <xf borderId="0" fillId="7" fontId="8" numFmtId="0" xfId="0" applyAlignment="1" applyFont="1">
      <alignment vertical="bottom"/>
    </xf>
    <xf borderId="0" fillId="7" fontId="8" numFmtId="0" xfId="0" applyAlignment="1" applyFont="1">
      <alignment shrinkToFit="0" vertical="bottom" wrapText="1"/>
    </xf>
    <xf borderId="0" fillId="6" fontId="6" numFmtId="4" xfId="0" applyAlignment="1" applyFont="1" applyNumberFormat="1">
      <alignment readingOrder="0" vertical="bottom"/>
    </xf>
    <xf borderId="0" fillId="6" fontId="6" numFmtId="0" xfId="0" applyAlignment="1" applyFont="1">
      <alignment readingOrder="0" vertical="bottom"/>
    </xf>
    <xf borderId="0" fillId="6" fontId="33" numFmtId="0" xfId="0" applyFont="1"/>
    <xf borderId="0" fillId="6" fontId="8" numFmtId="0" xfId="0" applyFont="1"/>
    <xf borderId="0" fillId="6" fontId="11" numFmtId="4" xfId="0" applyAlignment="1" applyFont="1" applyNumberFormat="1">
      <alignment readingOrder="0" vertical="bottom"/>
    </xf>
    <xf borderId="0" fillId="7" fontId="6" numFmtId="4" xfId="0" applyAlignment="1" applyFont="1" applyNumberFormat="1">
      <alignment horizontal="right" vertical="bottom"/>
    </xf>
    <xf borderId="0" fillId="0" fontId="34" numFmtId="4" xfId="0" applyAlignment="1" applyFont="1" applyNumberFormat="1">
      <alignment vertical="bottom"/>
    </xf>
    <xf borderId="0" fillId="6" fontId="35" numFmtId="0" xfId="0" applyAlignment="1" applyFont="1">
      <alignment vertical="bottom"/>
    </xf>
    <xf borderId="0" fillId="6" fontId="8" numFmtId="4" xfId="0" applyAlignment="1" applyFont="1" applyNumberFormat="1">
      <alignment horizontal="left" vertical="bottom"/>
    </xf>
    <xf borderId="0" fillId="9" fontId="6" numFmtId="4" xfId="0" applyAlignment="1" applyFont="1" applyNumberFormat="1">
      <alignment horizontal="right" vertical="bottom"/>
    </xf>
    <xf borderId="0" fillId="9" fontId="36" numFmtId="0" xfId="0" applyAlignment="1" applyFont="1">
      <alignment shrinkToFit="0" vertical="bottom" wrapText="1"/>
    </xf>
    <xf borderId="0" fillId="7" fontId="8" numFmtId="4" xfId="0" applyAlignment="1" applyFont="1" applyNumberFormat="1">
      <alignment horizontal="right" vertical="bottom"/>
    </xf>
    <xf borderId="0" fillId="7" fontId="6" numFmtId="0" xfId="0" applyAlignment="1" applyFont="1">
      <alignment shrinkToFit="0" vertical="bottom" wrapText="1"/>
    </xf>
    <xf borderId="0" fillId="6" fontId="6" numFmtId="0" xfId="0" applyAlignment="1" applyFont="1">
      <alignment shrinkToFit="0" vertical="bottom" wrapText="1"/>
    </xf>
    <xf borderId="0" fillId="6" fontId="6" numFmtId="4" xfId="0" applyAlignment="1" applyFont="1" applyNumberFormat="1">
      <alignment shrinkToFit="0" vertical="bottom" wrapText="1"/>
    </xf>
    <xf borderId="0" fillId="8" fontId="8" numFmtId="0" xfId="0" applyAlignment="1" applyFont="1">
      <alignment shrinkToFit="0" vertical="bottom" wrapText="1"/>
    </xf>
    <xf borderId="0" fillId="0" fontId="37" numFmtId="0" xfId="0" applyAlignment="1" applyFont="1">
      <alignment vertical="bottom"/>
    </xf>
    <xf borderId="0" fillId="0" fontId="38" numFmtId="0" xfId="0" applyAlignment="1" applyFont="1">
      <alignment vertical="bottom"/>
    </xf>
    <xf borderId="0" fillId="10" fontId="37" numFmtId="0" xfId="0" applyAlignment="1" applyFill="1" applyFont="1">
      <alignment shrinkToFit="0" vertical="bottom" wrapText="0"/>
    </xf>
    <xf borderId="0" fillId="10" fontId="38" numFmtId="0" xfId="0" applyAlignment="1" applyFont="1">
      <alignment horizontal="right" vertical="bottom"/>
    </xf>
    <xf borderId="0" fillId="10" fontId="38" numFmtId="0" xfId="0" applyAlignment="1" applyFont="1">
      <alignment shrinkToFit="0" vertical="bottom" wrapText="0"/>
    </xf>
    <xf borderId="0" fillId="0" fontId="38" numFmtId="0" xfId="0" applyAlignment="1" applyFont="1">
      <alignment horizontal="right" vertical="bottom"/>
    </xf>
    <xf borderId="0" fillId="0" fontId="39" numFmtId="0" xfId="0" applyAlignment="1" applyFont="1">
      <alignment horizontal="left" vertical="bottom"/>
    </xf>
    <xf borderId="0" fillId="5" fontId="40" numFmtId="0" xfId="0" applyAlignment="1" applyFont="1">
      <alignment vertical="bottom"/>
    </xf>
    <xf borderId="0" fillId="5" fontId="41" numFmtId="0" xfId="0" applyAlignment="1" applyFont="1">
      <alignment horizontal="right" vertical="bottom"/>
    </xf>
    <xf borderId="0" fillId="5" fontId="41" numFmtId="0" xfId="0" applyAlignment="1" applyFont="1">
      <alignment vertical="bottom"/>
    </xf>
    <xf borderId="0" fillId="11" fontId="38" numFmtId="4" xfId="0" applyAlignment="1" applyFill="1" applyFont="1" applyNumberFormat="1">
      <alignment vertical="bottom"/>
    </xf>
    <xf borderId="0" fillId="0" fontId="38" numFmtId="4" xfId="0" applyAlignment="1" applyFont="1" applyNumberFormat="1">
      <alignment vertical="bottom"/>
    </xf>
    <xf borderId="0" fillId="12" fontId="38" numFmtId="4" xfId="0" applyAlignment="1" applyFill="1" applyFont="1" applyNumberFormat="1">
      <alignment horizontal="right" vertical="bottom"/>
    </xf>
    <xf borderId="0" fillId="13" fontId="38" numFmtId="4" xfId="0" applyAlignment="1" applyFill="1" applyFont="1" applyNumberFormat="1">
      <alignment horizontal="right" vertical="bottom"/>
    </xf>
    <xf borderId="0" fillId="13" fontId="38" numFmtId="4" xfId="0" applyAlignment="1" applyFont="1" applyNumberFormat="1">
      <alignment vertical="bottom"/>
    </xf>
    <xf borderId="0" fillId="12" fontId="38" numFmtId="166" xfId="0" applyAlignment="1" applyFont="1" applyNumberFormat="1">
      <alignment horizontal="right" vertical="bottom"/>
    </xf>
    <xf borderId="0" fillId="0" fontId="38" numFmtId="166" xfId="0" applyAlignment="1" applyFont="1" applyNumberFormat="1">
      <alignment vertical="bottom"/>
    </xf>
    <xf borderId="0" fillId="0" fontId="38" numFmtId="4" xfId="0" applyAlignment="1" applyFont="1" applyNumberFormat="1">
      <alignment vertical="top"/>
    </xf>
    <xf borderId="0" fillId="13" fontId="38" numFmtId="166" xfId="0" applyAlignment="1" applyFont="1" applyNumberFormat="1">
      <alignment horizontal="right" vertical="bottom"/>
    </xf>
    <xf borderId="0" fillId="14" fontId="40" numFmtId="0" xfId="0" applyAlignment="1" applyFill="1" applyFont="1">
      <alignment vertical="bottom"/>
    </xf>
    <xf borderId="0" fillId="14" fontId="41" numFmtId="0" xfId="0" applyAlignment="1" applyFont="1">
      <alignment horizontal="right" vertical="bottom"/>
    </xf>
    <xf borderId="0" fillId="14" fontId="41" numFmtId="0" xfId="0" applyAlignment="1" applyFont="1">
      <alignment vertical="bottom"/>
    </xf>
    <xf borderId="0" fillId="0" fontId="38" numFmtId="2" xfId="0" applyAlignment="1" applyFont="1" applyNumberFormat="1">
      <alignment vertical="bottom"/>
    </xf>
    <xf borderId="0" fillId="0" fontId="38" numFmtId="2" xfId="0" applyAlignment="1" applyFont="1" applyNumberFormat="1">
      <alignment horizontal="right" vertical="bottom"/>
    </xf>
    <xf borderId="0" fillId="0" fontId="42" numFmtId="0" xfId="0" applyAlignment="1" applyFont="1">
      <alignment vertical="top"/>
    </xf>
    <xf borderId="0" fillId="0" fontId="38" numFmtId="167" xfId="0" applyAlignment="1" applyFont="1" applyNumberFormat="1">
      <alignment horizontal="right" vertical="bottom"/>
    </xf>
    <xf borderId="0" fillId="0" fontId="43" numFmtId="0" xfId="0" applyAlignment="1" applyFont="1">
      <alignment shrinkToFit="0" vertical="bottom" wrapText="0"/>
    </xf>
    <xf borderId="0" fillId="0" fontId="38" numFmtId="166" xfId="0" applyAlignment="1" applyFont="1" applyNumberFormat="1">
      <alignment horizontal="right" vertical="bottom"/>
    </xf>
    <xf borderId="0" fillId="0" fontId="38" numFmtId="0" xfId="0" applyAlignment="1" applyFont="1">
      <alignment vertical="top"/>
    </xf>
    <xf borderId="0" fillId="0" fontId="44" numFmtId="0" xfId="0" applyAlignment="1" applyFont="1">
      <alignment vertical="bottom"/>
    </xf>
    <xf borderId="0" fillId="5" fontId="4" numFmtId="0" xfId="0" applyAlignment="1" applyFont="1">
      <alignment horizontal="left" vertical="bottom"/>
    </xf>
    <xf borderId="0" fillId="0" fontId="26" numFmtId="0" xfId="0" applyFont="1"/>
    <xf borderId="0" fillId="6" fontId="6" numFmtId="0" xfId="0" applyAlignment="1" applyFont="1">
      <alignment horizontal="right" vertical="bottom"/>
    </xf>
    <xf borderId="0" fillId="0" fontId="45" numFmtId="0" xfId="0" applyAlignment="1" applyFont="1">
      <alignment horizontal="right"/>
    </xf>
    <xf borderId="0" fillId="6" fontId="6" numFmtId="0" xfId="0" applyAlignment="1" applyFont="1">
      <alignment horizontal="left" vertical="bottom"/>
    </xf>
    <xf borderId="0" fillId="6" fontId="6" numFmtId="168" xfId="0" applyAlignment="1" applyFont="1" applyNumberFormat="1">
      <alignment horizontal="right" shrinkToFit="0" vertical="bottom" wrapText="0"/>
    </xf>
    <xf borderId="0" fillId="0" fontId="11" numFmtId="0" xfId="0" applyFont="1"/>
    <xf borderId="0" fillId="9" fontId="2" numFmtId="0" xfId="0" applyAlignment="1" applyFont="1">
      <alignment horizontal="left" vertical="bottom"/>
    </xf>
    <xf borderId="0" fillId="9" fontId="2" numFmtId="168" xfId="0" applyAlignment="1" applyFont="1" applyNumberFormat="1">
      <alignment horizontal="right" vertical="bottom"/>
    </xf>
    <xf borderId="0" fillId="9" fontId="31" numFmtId="0" xfId="0" applyFont="1"/>
    <xf borderId="0" fillId="9" fontId="26" numFmtId="0" xfId="0" applyFont="1"/>
    <xf borderId="0" fillId="9" fontId="45" numFmtId="0" xfId="0" applyAlignment="1" applyFont="1">
      <alignment horizontal="right"/>
    </xf>
    <xf borderId="0" fillId="0" fontId="31" numFmtId="0" xfId="0" applyFont="1"/>
    <xf borderId="0" fillId="0" fontId="9" numFmtId="0" xfId="0" applyFont="1"/>
    <xf borderId="0" fillId="0" fontId="46" numFmtId="0" xfId="0" applyAlignment="1" applyFont="1">
      <alignment horizontal="right"/>
    </xf>
    <xf borderId="4" fillId="0" fontId="45" numFmtId="0" xfId="0" applyAlignment="1" applyBorder="1" applyFont="1">
      <alignment horizontal="center" shrinkToFit="0" vertical="center" wrapText="1"/>
    </xf>
    <xf borderId="5" fillId="15" fontId="45" numFmtId="0" xfId="0" applyAlignment="1" applyBorder="1" applyFill="1" applyFont="1">
      <alignment horizontal="center" shrinkToFit="0" wrapText="1"/>
    </xf>
    <xf borderId="6" fillId="0" fontId="7" numFmtId="0" xfId="0" applyBorder="1" applyFont="1"/>
    <xf borderId="7" fillId="0" fontId="7" numFmtId="0" xfId="0" applyBorder="1" applyFont="1"/>
    <xf borderId="8" fillId="0" fontId="45" numFmtId="0" xfId="0" applyAlignment="1" applyBorder="1" applyFont="1">
      <alignment horizontal="center" vertical="center"/>
    </xf>
    <xf borderId="9" fillId="0" fontId="45" numFmtId="0" xfId="0" applyAlignment="1" applyBorder="1" applyFont="1">
      <alignment horizontal="center" vertical="center"/>
    </xf>
    <xf borderId="6" fillId="0" fontId="45" numFmtId="3" xfId="0" applyAlignment="1" applyBorder="1" applyFont="1" applyNumberFormat="1">
      <alignment horizontal="center" shrinkToFit="0" vertical="center" wrapText="1"/>
    </xf>
    <xf borderId="0" fillId="0" fontId="26" numFmtId="3" xfId="0" applyFont="1" applyNumberFormat="1"/>
    <xf borderId="0" fillId="0" fontId="45" numFmtId="0" xfId="0" applyAlignment="1" applyFont="1">
      <alignment horizontal="center"/>
    </xf>
    <xf borderId="10" fillId="0" fontId="45" numFmtId="167" xfId="0" applyAlignment="1" applyBorder="1" applyFont="1" applyNumberFormat="1">
      <alignment horizontal="right"/>
    </xf>
    <xf borderId="0" fillId="0" fontId="45" numFmtId="167" xfId="0" applyAlignment="1" applyFont="1" applyNumberFormat="1">
      <alignment horizontal="right"/>
    </xf>
    <xf borderId="11" fillId="0" fontId="45" numFmtId="167" xfId="0" applyAlignment="1" applyBorder="1" applyFont="1" applyNumberFormat="1">
      <alignment horizontal="right"/>
    </xf>
    <xf borderId="0" fillId="0" fontId="45" numFmtId="0" xfId="0" applyFont="1"/>
    <xf borderId="12" fillId="15" fontId="45" numFmtId="167" xfId="0" applyBorder="1" applyFont="1" applyNumberFormat="1"/>
    <xf borderId="12" fillId="15" fontId="45" numFmtId="167" xfId="0" applyAlignment="1" applyBorder="1" applyFont="1" applyNumberFormat="1">
      <alignment horizontal="right"/>
    </xf>
    <xf borderId="11" fillId="0" fontId="45" numFmtId="167" xfId="0" applyBorder="1" applyFont="1" applyNumberFormat="1"/>
    <xf borderId="13" fillId="0" fontId="45" numFmtId="0" xfId="0" applyAlignment="1" applyBorder="1" applyFont="1">
      <alignment horizontal="center"/>
    </xf>
    <xf borderId="13" fillId="0" fontId="45" numFmtId="167" xfId="0" applyAlignment="1" applyBorder="1" applyFont="1" applyNumberFormat="1">
      <alignment horizontal="right"/>
    </xf>
    <xf borderId="14" fillId="0" fontId="45" numFmtId="0" xfId="0" applyAlignment="1" applyBorder="1" applyFont="1">
      <alignment horizontal="center"/>
    </xf>
    <xf borderId="15" fillId="0" fontId="45" numFmtId="167" xfId="0" applyAlignment="1" applyBorder="1" applyFont="1" applyNumberFormat="1">
      <alignment horizontal="right"/>
    </xf>
    <xf borderId="15" fillId="0" fontId="45" numFmtId="167" xfId="0" applyBorder="1" applyFont="1" applyNumberFormat="1"/>
    <xf borderId="15" fillId="9" fontId="45" numFmtId="167" xfId="0" applyBorder="1" applyFont="1" applyNumberFormat="1"/>
    <xf borderId="16" fillId="0" fontId="45" numFmtId="3" xfId="0" applyAlignment="1" applyBorder="1" applyFont="1" applyNumberFormat="1">
      <alignment horizontal="center" shrinkToFit="0" vertical="center" wrapText="1"/>
    </xf>
    <xf borderId="16" fillId="0" fontId="7" numFmtId="0" xfId="0" applyBorder="1" applyFont="1"/>
    <xf borderId="11" fillId="9" fontId="45" numFmtId="167" xfId="0" applyBorder="1" applyFont="1" applyNumberFormat="1"/>
    <xf borderId="17" fillId="15" fontId="47" numFmtId="167" xfId="0" applyBorder="1" applyFont="1" applyNumberFormat="1"/>
    <xf borderId="17" fillId="15" fontId="26" numFmtId="0" xfId="0" applyBorder="1" applyFont="1"/>
    <xf borderId="0" fillId="7" fontId="26" numFmtId="0" xfId="0" applyAlignment="1" applyFont="1">
      <alignment vertical="bottom"/>
    </xf>
    <xf borderId="0" fillId="7" fontId="11" numFmtId="2" xfId="0" applyAlignment="1" applyFont="1" applyNumberFormat="1">
      <alignment horizontal="right"/>
    </xf>
    <xf borderId="0" fillId="7" fontId="26" numFmtId="4" xfId="0" applyAlignment="1" applyFont="1" applyNumberFormat="1">
      <alignment shrinkToFit="0" wrapText="1"/>
    </xf>
    <xf borderId="0" fillId="6" fontId="11" numFmtId="2" xfId="0" applyAlignment="1" applyFont="1" applyNumberFormat="1">
      <alignment horizontal="right"/>
    </xf>
    <xf borderId="0" fillId="6" fontId="26" numFmtId="0" xfId="0" applyAlignment="1" applyFont="1">
      <alignment shrinkToFit="0" vertical="bottom" wrapText="1"/>
    </xf>
    <xf borderId="0" fillId="6" fontId="48" numFmtId="4" xfId="0" applyAlignment="1" applyFont="1" applyNumberFormat="1">
      <alignment shrinkToFit="0" wrapText="1"/>
    </xf>
    <xf borderId="0" fillId="9" fontId="11" numFmtId="0" xfId="0" applyAlignment="1" applyFont="1">
      <alignment vertical="bottom"/>
    </xf>
    <xf borderId="0" fillId="9" fontId="11" numFmtId="2" xfId="0" applyAlignment="1" applyFont="1" applyNumberFormat="1">
      <alignment horizontal="right"/>
    </xf>
    <xf borderId="0" fillId="9" fontId="26" numFmtId="0" xfId="0" applyAlignment="1" applyFont="1">
      <alignment shrinkToFit="0" vertical="bottom" wrapText="1"/>
    </xf>
    <xf borderId="0" fillId="9" fontId="49" numFmtId="4" xfId="0" applyAlignment="1" applyFont="1" applyNumberFormat="1">
      <alignment shrinkToFit="0" wrapText="1"/>
    </xf>
    <xf borderId="0" fillId="8" fontId="11" numFmtId="0" xfId="0" applyAlignment="1" applyFont="1">
      <alignment vertical="bottom"/>
    </xf>
    <xf borderId="0" fillId="8" fontId="11" numFmtId="2" xfId="0" applyAlignment="1" applyFont="1" applyNumberFormat="1">
      <alignment horizontal="right"/>
    </xf>
    <xf borderId="0" fillId="8" fontId="50" numFmtId="4" xfId="0" applyAlignment="1" applyFont="1" applyNumberFormat="1">
      <alignment shrinkToFit="0" wrapText="1"/>
    </xf>
    <xf borderId="18" fillId="0" fontId="51" numFmtId="0" xfId="0" applyAlignment="1" applyBorder="1" applyFont="1">
      <alignment shrinkToFit="0" vertical="top" wrapText="1"/>
    </xf>
    <xf borderId="18" fillId="0" fontId="51" numFmtId="0" xfId="0" applyAlignment="1" applyBorder="1" applyFont="1">
      <alignment vertical="top"/>
    </xf>
    <xf borderId="18" fillId="0" fontId="38" numFmtId="0" xfId="0" applyAlignment="1" applyBorder="1" applyFont="1">
      <alignment vertical="top"/>
    </xf>
    <xf borderId="0" fillId="0" fontId="51" numFmtId="0" xfId="0" applyAlignment="1" applyFont="1">
      <alignment shrinkToFit="0" vertical="top" wrapText="1"/>
    </xf>
    <xf borderId="0" fillId="0" fontId="52" numFmtId="9" xfId="0" applyAlignment="1" applyFont="1" applyNumberFormat="1">
      <alignment horizontal="right" shrinkToFit="0" vertical="top" wrapText="1"/>
    </xf>
    <xf borderId="0" fillId="0" fontId="38" numFmtId="0" xfId="0" applyAlignment="1" applyFont="1">
      <alignment shrinkToFit="0" vertical="top" wrapText="1"/>
    </xf>
    <xf borderId="0" fillId="0" fontId="52" numFmtId="0" xfId="0" applyAlignment="1" applyFont="1">
      <alignment shrinkToFit="0" vertical="top" wrapText="1"/>
    </xf>
    <xf borderId="0" fillId="0" fontId="53" numFmtId="0" xfId="0" applyAlignment="1" applyFont="1">
      <alignment shrinkToFit="0" vertical="top" wrapText="0"/>
    </xf>
    <xf borderId="0" fillId="0" fontId="38" numFmtId="167" xfId="0" applyAlignment="1" applyFont="1" applyNumberFormat="1">
      <alignment horizontal="right" shrinkToFit="0" vertical="top" wrapText="1"/>
    </xf>
    <xf borderId="0" fillId="0" fontId="52" numFmtId="0" xfId="0" applyAlignment="1" applyFont="1">
      <alignment horizontal="right" shrinkToFit="0" vertical="top" wrapText="1"/>
    </xf>
    <xf borderId="0" fillId="0" fontId="37" numFmtId="0" xfId="0" applyAlignment="1" applyFont="1">
      <alignment shrinkToFit="0" vertical="top" wrapText="1"/>
    </xf>
    <xf borderId="0" fillId="0" fontId="38" numFmtId="0" xfId="0" applyAlignment="1" applyFont="1">
      <alignment horizontal="right" shrinkToFit="0" vertical="top" wrapText="1"/>
    </xf>
    <xf borderId="0" fillId="0" fontId="38" numFmtId="1" xfId="0" applyAlignment="1" applyFont="1" applyNumberFormat="1">
      <alignment horizontal="right" shrinkToFit="0" vertical="top" wrapText="1"/>
    </xf>
    <xf borderId="0" fillId="0" fontId="54" numFmtId="0" xfId="0" applyAlignment="1" applyFont="1">
      <alignment shrinkToFit="0" vertical="top" wrapText="1"/>
    </xf>
    <xf borderId="18" fillId="0" fontId="37" numFmtId="0" xfId="0" applyAlignment="1" applyBorder="1" applyFont="1">
      <alignment shrinkToFit="0" vertical="top" wrapText="1"/>
    </xf>
    <xf borderId="18" fillId="0" fontId="38" numFmtId="9" xfId="0" applyAlignment="1" applyBorder="1" applyFont="1" applyNumberFormat="1">
      <alignment vertical="top"/>
    </xf>
    <xf borderId="0" fillId="0" fontId="37" numFmtId="166" xfId="0" applyAlignment="1" applyFont="1" applyNumberFormat="1">
      <alignment horizontal="right" shrinkToFit="0" vertical="top" wrapText="1"/>
    </xf>
    <xf borderId="0" fillId="0" fontId="37" numFmtId="0" xfId="0" applyAlignment="1" applyFont="1">
      <alignment horizontal="right" shrinkToFit="0" vertical="top" wrapText="1"/>
    </xf>
    <xf borderId="0" fillId="0" fontId="38" numFmtId="0" xfId="0" applyAlignment="1" applyFont="1">
      <alignment shrinkToFit="0" vertical="bottom" wrapText="1"/>
    </xf>
    <xf borderId="0" fillId="0" fontId="38" numFmtId="0" xfId="0" applyAlignment="1" applyFont="1">
      <alignment horizontal="right" vertical="top"/>
    </xf>
    <xf borderId="0" fillId="0" fontId="55" numFmtId="0" xfId="0" applyAlignment="1" applyFont="1">
      <alignment shrinkToFit="0" vertical="top" wrapText="0"/>
    </xf>
    <xf borderId="18" fillId="0" fontId="38" numFmtId="0" xfId="0" applyAlignment="1" applyBorder="1" applyFont="1">
      <alignment horizontal="right" shrinkToFit="0" vertical="top" wrapText="1"/>
    </xf>
    <xf borderId="18" fillId="0" fontId="38" numFmtId="0" xfId="0" applyAlignment="1" applyBorder="1" applyFont="1">
      <alignment shrinkToFit="0" vertical="top" wrapText="1"/>
    </xf>
    <xf borderId="0" fillId="0" fontId="38" numFmtId="9" xfId="0" applyAlignment="1" applyFont="1" applyNumberFormat="1">
      <alignment horizontal="right" shrinkToFit="0" vertical="top" wrapText="1"/>
    </xf>
    <xf borderId="0" fillId="0" fontId="6"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1" Type="http://schemas.openxmlformats.org/officeDocument/2006/relationships/worksheet" Target="worksheets/sheet8.xml"/><Relationship Id="rId10" Type="http://schemas.openxmlformats.org/officeDocument/2006/relationships/worksheet" Target="worksheets/sheet7.xml"/><Relationship Id="rId13" Type="http://customschemas.google.com/relationships/workbookmetadata" Target="metadata"/><Relationship Id="rId12"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document/d/1Az4GNG84yHzHXLzOsAWmIJFOQnI-MQPlRukfMw32HDo/edit"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vizhub.healthdata.org/gbd-results/" TargetMode="External"/><Relationship Id="rId2" Type="http://schemas.openxmlformats.org/officeDocument/2006/relationships/hyperlink" Target="https://vizhub.healthdata.org/gbd-results/" TargetMode="External"/><Relationship Id="rId3" Type="http://schemas.openxmlformats.org/officeDocument/2006/relationships/hyperlink" Target="https://tobaccocontrol.bmj.com/content/27/1/58" TargetMode="External"/><Relationship Id="rId4" Type="http://schemas.openxmlformats.org/officeDocument/2006/relationships/hyperlink" Target="https://www.czso.cz/documents/10180/192867510/26000522k1.pdf/a5168598-3c1a-4ae4-847a-090aa655bc12?version=1.1" TargetMode="External"/><Relationship Id="rId5" Type="http://schemas.openxmlformats.org/officeDocument/2006/relationships/hyperlink" Target="https://szu.cz/wp-content/uploads/2023/03/Vyvoj-prevalence-kuractvi-v-dospele-populaci-CR.-Nazory-a-postoje-obcanu-CR-k-problematice-koureni-obdobi-1997-2011.pdf" TargetMode="External"/><Relationship Id="rId6" Type="http://schemas.openxmlformats.org/officeDocument/2006/relationships/hyperlink" Target="https://www.mzcr.cz/tiskove-centrum-mz/vysledky-narodniho-vyzkumu-szu-o-uzivani-tabaku-v-cr-potvrdily-ze-ceskych-kuraku-ubyva-povedomi-o-zdravotnich-rizicich-koureni-se-zvysilo/" TargetMode="External"/><Relationship Id="rId7"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tobaccocontrol.bmj.com/content/27/1/58" TargetMode="External"/><Relationship Id="rId2" Type="http://schemas.openxmlformats.org/officeDocument/2006/relationships/hyperlink" Target="https://www.canada.ca/content/dam/hc-sc/documents/services/publications/healthy-living/costs-tobacco-use-canada-2012/Costs-of-Tobacco-Use-in-Canada-2012-eng.pdf" TargetMode="External"/><Relationship Id="rId3" Type="http://schemas.openxmlformats.org/officeDocument/2006/relationships/hyperlink" Target="https://nadk.flinders.edu.au/application/files/3013/8551/1279/Collins__Lapsley_Report.pdf" TargetMode="External"/><Relationship Id="rId4" Type="http://schemas.openxmlformats.org/officeDocument/2006/relationships/hyperlink" Target="https://hygiena.szu.cz/pdfs/hyg/2007/04/05.pdf" TargetMode="External"/><Relationship Id="rId11" Type="http://schemas.openxmlformats.org/officeDocument/2006/relationships/hyperlink" Target="https://www.drogy-info.cz/publikace/vyrocni-zpravy/zprava-o-tabakovych-nikotinovych-a-souvisejicich-vyrobcich-v-ceske-republice-2021/" TargetMode="External"/><Relationship Id="rId10" Type="http://schemas.openxmlformats.org/officeDocument/2006/relationships/hyperlink" Target="https://szu.cz/odborna-centra-a-pracoviste/centrum-podpory-verejneho-zdravi/tabak-a-alkohol/nauta/" TargetMode="External"/><Relationship Id="rId12" Type="http://schemas.openxmlformats.org/officeDocument/2006/relationships/drawing" Target="../drawings/drawing3.xml"/><Relationship Id="rId9" Type="http://schemas.openxmlformats.org/officeDocument/2006/relationships/hyperlink" Target="https://szu.cz/odborna-centra-a-pracoviste/centrum-podpory-verejneho-zdravi/tabak-a-alkohol/gyts/" TargetMode="External"/><Relationship Id="rId5" Type="http://schemas.openxmlformats.org/officeDocument/2006/relationships/hyperlink" Target="https://www.adiktologie.cz/spolecenske-naklady-uzivani-alkoholu-tabaku-a-nelegalnich-drog-v-cr-2007" TargetMode="External"/><Relationship Id="rId6" Type="http://schemas.openxmlformats.org/officeDocument/2006/relationships/hyperlink" Target="https://health.ec.europa.eu/system/files/2016-11/tobacco_liability_final_en_0.pdf" TargetMode="External"/><Relationship Id="rId7" Type="http://schemas.openxmlformats.org/officeDocument/2006/relationships/hyperlink" Target="https://iris.who.int/bitstream/handle/10665/44596/9789241501576_eng.pdf" TargetMode="External"/><Relationship Id="rId8" Type="http://schemas.openxmlformats.org/officeDocument/2006/relationships/hyperlink" Target="https://vizhub.healthdata.org/gbd-results/"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health.ec.europa.eu/system/files/2016-11/tobacco_liability_final_en_0.pdf" TargetMode="External"/><Relationship Id="rId2" Type="http://schemas.openxmlformats.org/officeDocument/2006/relationships/hyperlink" Target="https://szu.cz/wp-content/uploads/2023/03/Vyvoj-prevalence-kuractvi-v-dospele-populaci-CR.-Nazory-a-postoje-obcanu-CR-k-problematice-koureni-obdobi-1997-2011.pdf" TargetMode="External"/><Relationship Id="rId3" Type="http://schemas.openxmlformats.org/officeDocument/2006/relationships/hyperlink" Target="https://www.mzcr.cz/tiskove-centrum-mz/vysledky-narodniho-vyzkumu-szu-o-uzivani-tabaku-v-cr-potvrdily-ze-ceskych-kuraku-ubyva-povedomi-o-zdravotnich-rizicich-koureni-se-zvysilo/"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s://vizhub.healthdata.org/gbd-results/" TargetMode="External"/><Relationship Id="rId2" Type="http://schemas.openxmlformats.org/officeDocument/2006/relationships/hyperlink" Target="https://vizhub.healthdata.org/gbd-results/" TargetMode="External"/><Relationship Id="rId3" Type="http://schemas.openxmlformats.org/officeDocument/2006/relationships/hyperlink" Target="https://www.oecd-ilibrary.org/environment/the-rising-cost-of-ambient-air-pollution-thus-far-in-the-21st-century_d1b2b844-en" TargetMode="External"/><Relationship Id="rId4" Type="http://schemas.openxmlformats.org/officeDocument/2006/relationships/hyperlink" Target="https://www.scitani.cz/vekova-struktura" TargetMode="External"/><Relationship Id="rId5"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www.czso.cz/csu/czso/hmu_cr" TargetMode="External"/><Relationship Id="rId2" Type="http://schemas.openxmlformats.org/officeDocument/2006/relationships/hyperlink" Target="https://www.czso.cz/csu/czso/hmu_cr" TargetMode="External"/><Relationship Id="rId3" Type="http://schemas.openxmlformats.org/officeDocument/2006/relationships/hyperlink" Target="https://www.czso.cz/csu/czso/cri/tvorba-a-uziti-hdp-4-ctvrtleti-2022" TargetMode="External"/><Relationship Id="rId4" Type="http://schemas.openxmlformats.org/officeDocument/2006/relationships/hyperlink" Target="https://www.czso.cz/csu/czso/hmu_cr" TargetMode="External"/><Relationship Id="rId5" Type="http://schemas.openxmlformats.org/officeDocument/2006/relationships/hyperlink" Target="https://www.czso.cz/csu/czso/cri/tvorba-a-uziti-hdp-4-ctvrtleti-2022" TargetMode="External"/><Relationship Id="rId6"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hyperlink" Target="https://www.czso.cz/csu/czso/demograficka-prirucka-2022" TargetMode="External"/><Relationship Id="rId2"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1" Type="http://schemas.openxmlformats.org/officeDocument/2006/relationships/hyperlink" Target="https://stats.oecd.org/index.aspx?lang=en" TargetMode="External"/><Relationship Id="rId10" Type="http://schemas.openxmlformats.org/officeDocument/2006/relationships/hyperlink" Target="https://stats.oecd.org/index.aspx?lang=en" TargetMode="External"/><Relationship Id="rId13" Type="http://schemas.openxmlformats.org/officeDocument/2006/relationships/hyperlink" Target="https://stats.oecd.org/index.aspx?lang=en" TargetMode="External"/><Relationship Id="rId12" Type="http://schemas.openxmlformats.org/officeDocument/2006/relationships/hyperlink" Target="https://stats.oecd.org/index.aspx?lang=en" TargetMode="External"/><Relationship Id="rId1" Type="http://schemas.openxmlformats.org/officeDocument/2006/relationships/hyperlink" Target="https://stats.oecd.org/index.aspx?lang=en" TargetMode="External"/><Relationship Id="rId2" Type="http://schemas.openxmlformats.org/officeDocument/2006/relationships/hyperlink" Target="https://stats.oecd.org/index.aspx?lang=en" TargetMode="External"/><Relationship Id="rId3" Type="http://schemas.openxmlformats.org/officeDocument/2006/relationships/hyperlink" Target="https://stats.oecd.org/index.aspx?lang=en" TargetMode="External"/><Relationship Id="rId4" Type="http://schemas.openxmlformats.org/officeDocument/2006/relationships/hyperlink" Target="https://stats.oecd.org/index.aspx?lang=en" TargetMode="External"/><Relationship Id="rId9" Type="http://schemas.openxmlformats.org/officeDocument/2006/relationships/hyperlink" Target="https://stats.oecd.org/index.aspx?lang=en" TargetMode="External"/><Relationship Id="rId15" Type="http://schemas.openxmlformats.org/officeDocument/2006/relationships/hyperlink" Target="https://stats.oecd.org/index.aspx?lang=en" TargetMode="External"/><Relationship Id="rId14" Type="http://schemas.openxmlformats.org/officeDocument/2006/relationships/hyperlink" Target="https://stats.oecd.org/index.aspx?lang=en" TargetMode="External"/><Relationship Id="rId17" Type="http://schemas.openxmlformats.org/officeDocument/2006/relationships/hyperlink" Target="https://stats.oecd.org/index.aspx?lang=en" TargetMode="External"/><Relationship Id="rId16" Type="http://schemas.openxmlformats.org/officeDocument/2006/relationships/hyperlink" Target="https://stats.oecd.org/index.aspx?lang=en" TargetMode="External"/><Relationship Id="rId5" Type="http://schemas.openxmlformats.org/officeDocument/2006/relationships/hyperlink" Target="https://stats.oecd.org/index.aspx?lang=en" TargetMode="External"/><Relationship Id="rId19" Type="http://schemas.openxmlformats.org/officeDocument/2006/relationships/drawing" Target="../drawings/drawing8.xml"/><Relationship Id="rId6" Type="http://schemas.openxmlformats.org/officeDocument/2006/relationships/hyperlink" Target="https://stats.oecd.org/index.aspx?lang=en" TargetMode="External"/><Relationship Id="rId18" Type="http://schemas.openxmlformats.org/officeDocument/2006/relationships/hyperlink" Target="https://stats.oecd.org/index.aspx?lang=en" TargetMode="External"/><Relationship Id="rId7" Type="http://schemas.openxmlformats.org/officeDocument/2006/relationships/hyperlink" Target="https://stats.oecd.org/index.aspx?lang=en" TargetMode="External"/><Relationship Id="rId8" Type="http://schemas.openxmlformats.org/officeDocument/2006/relationships/hyperlink" Target="https://stats.oecd.org/index.aspx?lang=en" TargetMode="External"/></Relationships>
</file>

<file path=xl/worksheets/_rels/sheet9.xml.rels><?xml version="1.0" encoding="UTF-8" standalone="yes"?><Relationships xmlns="http://schemas.openxmlformats.org/package/2006/relationships"><Relationship Id="rId20" Type="http://schemas.openxmlformats.org/officeDocument/2006/relationships/hyperlink" Target="https://www.czso.cz/csu/czso/projekce-obyvatelstva-ceske-republiky-2018-2100" TargetMode="External"/><Relationship Id="rId22" Type="http://schemas.openxmlformats.org/officeDocument/2006/relationships/hyperlink" Target="https://www.czso.cz/csu/czso/projekce-obyvatelstva-ceske-republiky-2018-2100" TargetMode="External"/><Relationship Id="rId21" Type="http://schemas.openxmlformats.org/officeDocument/2006/relationships/hyperlink" Target="https://www.czso.cz/csu/czso/projekce-obyvatelstva-ceske-republiky-2018-2100" TargetMode="External"/><Relationship Id="rId24" Type="http://schemas.openxmlformats.org/officeDocument/2006/relationships/hyperlink" Target="https://www.czso.cz/csu/czso/hmu_cr" TargetMode="External"/><Relationship Id="rId23" Type="http://schemas.openxmlformats.org/officeDocument/2006/relationships/hyperlink" Target="https://www.czso.cz/csu/czso/projekce-obyvatelstva-ceske-republiky-2018-2100" TargetMode="External"/><Relationship Id="rId1" Type="http://schemas.openxmlformats.org/officeDocument/2006/relationships/hyperlink" Target="http://ec.europa.eu/smart-regulation/impact/commission_guidelines/docs/131210_cba_study_sg_final.pdf" TargetMode="External"/><Relationship Id="rId2" Type="http://schemas.openxmlformats.org/officeDocument/2006/relationships/hyperlink" Target="https://assets.publishing.service.gov.uk/government/uploads/system/uploads/attachment_data/file/685903/The_Green_Book.pdf" TargetMode="External"/><Relationship Id="rId3" Type="http://schemas.openxmlformats.org/officeDocument/2006/relationships/hyperlink" Target="https://treasury.govt.nz/publications/guide/guide-social-cost-benefit-analysis" TargetMode="External"/><Relationship Id="rId4" Type="http://schemas.openxmlformats.org/officeDocument/2006/relationships/hyperlink" Target="https://www.mpsv.cz/files/clanky/35235/ISPV_184.pdf" TargetMode="External"/><Relationship Id="rId9" Type="http://schemas.openxmlformats.org/officeDocument/2006/relationships/hyperlink" Target="http://www.nsoud.cz/Judikatura/ns_web.nsf/0/3C8C36B40DE1AC72C125807A004B7BB9/$file/D%20-%20Technicka%20cast.pdf" TargetMode="External"/><Relationship Id="rId26" Type="http://schemas.openxmlformats.org/officeDocument/2006/relationships/hyperlink" Target="https://www.mfcr.cz/cs/zahranicni-sektor/pristoupeni-cr-k-eurozone/konvergencni-program/2018/konvergencni-program-ceske-republiky-dub-31771" TargetMode="External"/><Relationship Id="rId25" Type="http://schemas.openxmlformats.org/officeDocument/2006/relationships/hyperlink" Target="https://www.mfcr.cz/cs/verejny-sektor/makroekonomika/makroekonomicka-predikce/2019/makroekonomicka-predikce-leden-2019-34169" TargetMode="External"/><Relationship Id="rId28" Type="http://schemas.openxmlformats.org/officeDocument/2006/relationships/hyperlink" Target="http://www.cnb.cz/cs/index.html" TargetMode="External"/><Relationship Id="rId27" Type="http://schemas.openxmlformats.org/officeDocument/2006/relationships/hyperlink" Target="https://www.cnb.cz/cs/menova_politika/prognoza/" TargetMode="External"/><Relationship Id="rId5" Type="http://schemas.openxmlformats.org/officeDocument/2006/relationships/hyperlink" Target="https://www.czso.cz/documents/10180/36740472/czam050616analyza.pdf/7196b183-7188-4a6e-969f-395e19761acc?version=1.0" TargetMode="External"/><Relationship Id="rId6" Type="http://schemas.openxmlformats.org/officeDocument/2006/relationships/hyperlink" Target="https://www.czso.cz/csu/czso/prace_a_mzdy_prace" TargetMode="External"/><Relationship Id="rId29" Type="http://schemas.openxmlformats.org/officeDocument/2006/relationships/hyperlink" Target="https://www.mfcr.cz/cs/verejny-sektor/makroekonomika/makroekonomicka-predikce/2019/makroekonomicka-predikce-leden-2019-34169" TargetMode="External"/><Relationship Id="rId7" Type="http://schemas.openxmlformats.org/officeDocument/2006/relationships/hyperlink" Target="https://www.ispv.cz/" TargetMode="External"/><Relationship Id="rId8" Type="http://schemas.openxmlformats.org/officeDocument/2006/relationships/hyperlink" Target="https://www.oecd-ilibrary.org/docserver/d1b2b844-en.pdf?expires=1552835303&amp;id=id&amp;accname=guest&amp;checksum=43102F66EAE92D1D9CCD0E9C34440E47" TargetMode="External"/><Relationship Id="rId31" Type="http://schemas.openxmlformats.org/officeDocument/2006/relationships/hyperlink" Target="https://www.mfcr.cz/cs/verejny-sektor/makroekonomika/makroekonomicka-predikce/2019/makroekonomicka-predikce-leden-2019-34169" TargetMode="External"/><Relationship Id="rId30" Type="http://schemas.openxmlformats.org/officeDocument/2006/relationships/hyperlink" Target="https://www.mfcr.cz/cs/zahranicni-sektor/pristoupeni-cr-k-eurozone/konvergencni-program/2018/konvergencni-program-ceske-republiky-dub-31771" TargetMode="External"/><Relationship Id="rId11" Type="http://schemas.openxmlformats.org/officeDocument/2006/relationships/hyperlink" Target="https://ec.europa.eu/transport/sites/transport/files/handbook_on_external_costs_of_transport_2014_0.pdf" TargetMode="External"/><Relationship Id="rId33" Type="http://schemas.openxmlformats.org/officeDocument/2006/relationships/hyperlink" Target="https://www.mfcr.cz/cs/zahranicni-sektor/pristoupeni-cr-k-eurozone/konvergencni-program/2018/konvergencni-program-ceske-republiky-dub-31771" TargetMode="External"/><Relationship Id="rId10" Type="http://schemas.openxmlformats.org/officeDocument/2006/relationships/hyperlink" Target="http://kvalitazivota.vubp.cz/prispevky/wage-risk_relationship_tests_in_hedonic_wage_models_in_the_czech_republic-scasny-urban.pdf" TargetMode="External"/><Relationship Id="rId32" Type="http://schemas.openxmlformats.org/officeDocument/2006/relationships/hyperlink" Target="https://www.mfcr.cz/cs/zahranicni-sektor/pristoupeni-cr-k-eurozone/konvergencni-program/2018/konvergencni-program-ceske-republiky-dub-31771" TargetMode="External"/><Relationship Id="rId13" Type="http://schemas.openxmlformats.org/officeDocument/2006/relationships/hyperlink" Target="https://ec.europa.eu/transport/sites/transport/files/handbook_on_external_costs_of_transport_2014_0.pdf" TargetMode="External"/><Relationship Id="rId35" Type="http://schemas.openxmlformats.org/officeDocument/2006/relationships/drawing" Target="../drawings/drawing9.xml"/><Relationship Id="rId12" Type="http://schemas.openxmlformats.org/officeDocument/2006/relationships/hyperlink" Target="https://ec.europa.eu/transport/sites/transport/files/handbook_on_external_costs_of_transport_2014_0.pdf" TargetMode="External"/><Relationship Id="rId34" Type="http://schemas.openxmlformats.org/officeDocument/2006/relationships/hyperlink" Target="https://www.cr2030.cz/strategie/wp-content/uploads/sites/2/2018/05/01_Kvalita-%C5%BEivota-shrnut%C3%AD.pdf" TargetMode="External"/><Relationship Id="rId15" Type="http://schemas.openxmlformats.org/officeDocument/2006/relationships/hyperlink" Target="https://ec.europa.eu/transport/sites/transport/files/handbook_on_external_costs_of_transport_2014_0.pdf" TargetMode="External"/><Relationship Id="rId14" Type="http://schemas.openxmlformats.org/officeDocument/2006/relationships/hyperlink" Target="https://ec.europa.eu/transport/sites/transport/files/handbook_on_external_costs_of_transport_2014_0.pdf" TargetMode="External"/><Relationship Id="rId17" Type="http://schemas.openxmlformats.org/officeDocument/2006/relationships/hyperlink" Target="https://ec.europa.eu/transport/sites/transport/files/handbook_on_external_costs_of_transport_2014_0.pdf" TargetMode="External"/><Relationship Id="rId16" Type="http://schemas.openxmlformats.org/officeDocument/2006/relationships/hyperlink" Target="https://ec.europa.eu/transport/sites/transport/files/handbook_on_external_costs_of_transport_2014_0.pdf" TargetMode="External"/><Relationship Id="rId19" Type="http://schemas.openxmlformats.org/officeDocument/2006/relationships/hyperlink" Target="https://www.czso.cz/csu/czso/setreni-prumernych-cen-vybranych-vyrobku-pohonne-hmoty-a-topne-oleje-casove-rady" TargetMode="External"/><Relationship Id="rId18" Type="http://schemas.openxmlformats.org/officeDocument/2006/relationships/hyperlink" Target="https://ec.europa.eu/inea/sites/inea/files/cba_guide_cohesion_policy.pdf"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7.0" topLeftCell="A8" activePane="bottomLeft" state="frozen"/>
      <selection activeCell="B9" sqref="B9" pane="bottomLeft"/>
    </sheetView>
  </sheetViews>
  <sheetFormatPr customHeight="1" defaultColWidth="12.63" defaultRowHeight="15.0"/>
  <cols>
    <col customWidth="1" min="1" max="1" width="31.5"/>
    <col customWidth="1" min="2" max="2" width="100.88"/>
    <col customWidth="1" min="3" max="6" width="12.63"/>
  </cols>
  <sheetData>
    <row r="1" ht="15.75" customHeight="1">
      <c r="A1" s="1" t="s">
        <v>0</v>
      </c>
      <c r="B1" s="2"/>
    </row>
    <row r="2" ht="15.75" customHeight="1">
      <c r="A2" s="3" t="s">
        <v>1</v>
      </c>
      <c r="B2" s="2"/>
    </row>
    <row r="3" ht="15.75" customHeight="1">
      <c r="A3" s="2" t="s">
        <v>2</v>
      </c>
      <c r="B3" s="2" t="s">
        <v>3</v>
      </c>
    </row>
    <row r="4" ht="15.75" customHeight="1">
      <c r="A4" s="1"/>
      <c r="B4" s="2"/>
    </row>
    <row r="5" ht="15.75" customHeight="1">
      <c r="A5" s="1"/>
      <c r="B5" s="2"/>
    </row>
    <row r="6" ht="15.75" customHeight="1">
      <c r="A6" s="1" t="s">
        <v>4</v>
      </c>
      <c r="B6" s="2"/>
    </row>
    <row r="7" ht="15.75" customHeight="1">
      <c r="A7" s="4" t="s">
        <v>5</v>
      </c>
      <c r="B7" s="4" t="s">
        <v>6</v>
      </c>
    </row>
    <row r="8" ht="17.25" customHeight="1">
      <c r="A8" s="5" t="s">
        <v>7</v>
      </c>
    </row>
    <row r="9" ht="15.75" customHeight="1">
      <c r="A9" s="6" t="s">
        <v>8</v>
      </c>
      <c r="B9" s="7" t="s">
        <v>9</v>
      </c>
    </row>
    <row r="10" ht="17.25" customHeight="1">
      <c r="A10" s="6" t="s">
        <v>10</v>
      </c>
      <c r="B10" s="8"/>
    </row>
    <row r="11" ht="15.75" customHeight="1">
      <c r="A11" s="9" t="s">
        <v>11</v>
      </c>
      <c r="B11" s="10"/>
    </row>
    <row r="12" ht="15.75" customHeight="1">
      <c r="A12" s="6" t="s">
        <v>12</v>
      </c>
      <c r="B12" s="7" t="s">
        <v>13</v>
      </c>
    </row>
    <row r="13" ht="15.75" customHeight="1">
      <c r="A13" s="6" t="s">
        <v>14</v>
      </c>
      <c r="B13" s="7" t="s">
        <v>15</v>
      </c>
    </row>
    <row r="14" ht="15.75" customHeight="1">
      <c r="A14" s="6" t="s">
        <v>16</v>
      </c>
      <c r="B14" s="7" t="s">
        <v>17</v>
      </c>
    </row>
    <row r="15" ht="15.75" customHeight="1">
      <c r="A15" s="9" t="s">
        <v>18</v>
      </c>
      <c r="B15" s="10"/>
    </row>
    <row r="16" ht="15.75" customHeight="1">
      <c r="A16" s="6" t="s">
        <v>19</v>
      </c>
      <c r="B16" s="7" t="s">
        <v>20</v>
      </c>
    </row>
    <row r="17" ht="15.75" customHeight="1">
      <c r="A17" s="6" t="s">
        <v>21</v>
      </c>
      <c r="B17" s="7" t="s">
        <v>22</v>
      </c>
    </row>
    <row r="18" ht="15.75" customHeight="1">
      <c r="A18" s="6" t="s">
        <v>23</v>
      </c>
      <c r="B18" s="7" t="s">
        <v>24</v>
      </c>
    </row>
    <row r="19" ht="15.75" customHeight="1">
      <c r="A19" s="8"/>
      <c r="B19" s="8"/>
    </row>
    <row r="20" ht="15.75" customHeight="1">
      <c r="A20" s="8"/>
      <c r="B20" s="8"/>
    </row>
    <row r="21" ht="15.75" customHeight="1">
      <c r="A21" s="8"/>
      <c r="B21" s="8"/>
    </row>
    <row r="22" ht="15.75" customHeight="1">
      <c r="A22" s="8"/>
      <c r="B22" s="8"/>
    </row>
    <row r="23" ht="15.75" customHeight="1">
      <c r="A23" s="8"/>
      <c r="B23" s="8"/>
    </row>
    <row r="24" ht="15.75" customHeight="1">
      <c r="A24" s="8"/>
      <c r="B24" s="8"/>
    </row>
    <row r="25" ht="15.75" customHeight="1">
      <c r="A25" s="8"/>
      <c r="B25" s="8"/>
    </row>
    <row r="26" ht="15.75" customHeight="1">
      <c r="A26" s="8"/>
      <c r="B26" s="8"/>
    </row>
    <row r="27" ht="15.75" customHeight="1">
      <c r="A27" s="8"/>
      <c r="B27" s="8"/>
    </row>
    <row r="28" ht="15.75" customHeight="1">
      <c r="A28" s="8"/>
      <c r="B28" s="8"/>
    </row>
    <row r="29" ht="15.75" customHeight="1">
      <c r="A29" s="8"/>
      <c r="B29" s="8"/>
    </row>
    <row r="30" ht="15.75" customHeight="1">
      <c r="A30" s="8"/>
      <c r="B30" s="8"/>
    </row>
    <row r="31" ht="15.75" customHeight="1">
      <c r="A31" s="8"/>
      <c r="B31" s="8"/>
    </row>
    <row r="32" ht="15.75" customHeight="1">
      <c r="A32" s="8"/>
      <c r="B32" s="8"/>
    </row>
    <row r="33" ht="15.75" customHeight="1">
      <c r="A33" s="8"/>
      <c r="B33" s="8"/>
    </row>
    <row r="34" ht="15.75" customHeight="1">
      <c r="A34" s="8"/>
      <c r="B34" s="8"/>
    </row>
    <row r="35" ht="15.75" customHeight="1">
      <c r="A35" s="8"/>
      <c r="B35" s="8"/>
    </row>
    <row r="36" ht="15.75" customHeight="1">
      <c r="A36" s="8"/>
      <c r="B36" s="8"/>
    </row>
    <row r="37" ht="15.75" customHeight="1">
      <c r="A37" s="8"/>
      <c r="B37" s="8"/>
    </row>
    <row r="38" ht="15.75" customHeight="1">
      <c r="A38" s="8"/>
      <c r="B38" s="8"/>
    </row>
    <row r="39" ht="15.75" customHeight="1">
      <c r="A39" s="8"/>
      <c r="B39" s="8"/>
    </row>
    <row r="40" ht="15.75" customHeight="1">
      <c r="A40" s="8"/>
      <c r="B40" s="8"/>
    </row>
    <row r="41" ht="15.75" customHeight="1">
      <c r="A41" s="8"/>
      <c r="B41" s="8"/>
    </row>
    <row r="42" ht="15.75" customHeight="1">
      <c r="A42" s="8"/>
      <c r="B42" s="8"/>
    </row>
    <row r="43" ht="15.75" customHeight="1">
      <c r="A43" s="8"/>
      <c r="B43" s="8"/>
    </row>
    <row r="44" ht="15.75" customHeight="1">
      <c r="A44" s="8"/>
      <c r="B44" s="8"/>
    </row>
    <row r="45" ht="15.75" customHeight="1">
      <c r="A45" s="8"/>
      <c r="B45" s="8"/>
    </row>
    <row r="46" ht="15.75" customHeight="1">
      <c r="A46" s="8"/>
      <c r="B46" s="8"/>
    </row>
    <row r="47" ht="15.75" customHeight="1">
      <c r="A47" s="8"/>
      <c r="B47" s="8"/>
    </row>
    <row r="48" ht="15.75" customHeight="1">
      <c r="A48" s="8"/>
      <c r="B48" s="8"/>
    </row>
    <row r="49" ht="15.75" customHeight="1">
      <c r="A49" s="8"/>
      <c r="B49" s="8"/>
    </row>
    <row r="50" ht="15.75" customHeight="1">
      <c r="A50" s="8"/>
      <c r="B50" s="8"/>
    </row>
    <row r="51" ht="15.75" customHeight="1">
      <c r="A51" s="8"/>
      <c r="B51" s="8"/>
    </row>
    <row r="52" ht="15.75" customHeight="1">
      <c r="A52" s="8"/>
      <c r="B52" s="8"/>
    </row>
    <row r="53" ht="15.75" customHeight="1">
      <c r="A53" s="8"/>
      <c r="B53" s="8"/>
    </row>
    <row r="54" ht="15.75" customHeight="1">
      <c r="A54" s="8"/>
      <c r="B54" s="8"/>
    </row>
    <row r="55" ht="15.75" customHeight="1">
      <c r="A55" s="8"/>
      <c r="B55" s="8"/>
    </row>
    <row r="56" ht="15.75" customHeight="1">
      <c r="A56" s="8"/>
      <c r="B56" s="8"/>
    </row>
    <row r="57" ht="15.75" customHeight="1">
      <c r="A57" s="8"/>
      <c r="B57" s="8"/>
    </row>
    <row r="58" ht="15.75" customHeight="1">
      <c r="A58" s="8"/>
      <c r="B58" s="8"/>
    </row>
    <row r="59" ht="15.75" customHeight="1">
      <c r="A59" s="8"/>
      <c r="B59" s="8"/>
    </row>
    <row r="60" ht="15.75" customHeight="1">
      <c r="A60" s="8"/>
      <c r="B60" s="8"/>
    </row>
    <row r="61" ht="15.75" customHeight="1">
      <c r="A61" s="8"/>
      <c r="B61" s="8"/>
    </row>
    <row r="62" ht="15.75" customHeight="1">
      <c r="A62" s="8"/>
      <c r="B62" s="8"/>
    </row>
    <row r="63" ht="15.75" customHeight="1">
      <c r="A63" s="8"/>
      <c r="B63" s="8"/>
    </row>
    <row r="64" ht="15.75" customHeight="1">
      <c r="A64" s="8"/>
      <c r="B64" s="8"/>
    </row>
    <row r="65" ht="15.75" customHeight="1">
      <c r="A65" s="8"/>
      <c r="B65" s="8"/>
    </row>
    <row r="66" ht="15.75" customHeight="1">
      <c r="A66" s="8"/>
      <c r="B66" s="8"/>
    </row>
    <row r="67" ht="15.75" customHeight="1">
      <c r="A67" s="8"/>
      <c r="B67" s="8"/>
    </row>
    <row r="68" ht="15.75" customHeight="1">
      <c r="A68" s="8"/>
      <c r="B68" s="8"/>
    </row>
    <row r="69" ht="15.75" customHeight="1">
      <c r="A69" s="8"/>
      <c r="B69" s="8"/>
    </row>
    <row r="70" ht="15.75" customHeight="1">
      <c r="A70" s="8"/>
      <c r="B70" s="8"/>
    </row>
    <row r="71" ht="15.75" customHeight="1">
      <c r="A71" s="8"/>
      <c r="B71" s="8"/>
    </row>
    <row r="72" ht="15.75" customHeight="1">
      <c r="A72" s="8"/>
      <c r="B72" s="8"/>
    </row>
    <row r="73" ht="15.75" customHeight="1">
      <c r="A73" s="8"/>
      <c r="B73" s="8"/>
    </row>
    <row r="74" ht="15.75" customHeight="1">
      <c r="A74" s="8"/>
      <c r="B74" s="8"/>
    </row>
    <row r="75" ht="15.75" customHeight="1">
      <c r="A75" s="8"/>
      <c r="B75" s="8"/>
    </row>
    <row r="76" ht="15.75" customHeight="1">
      <c r="A76" s="8"/>
      <c r="B76" s="8"/>
    </row>
    <row r="77" ht="15.75" customHeight="1">
      <c r="A77" s="8"/>
      <c r="B77" s="8"/>
    </row>
    <row r="78" ht="15.75" customHeight="1">
      <c r="A78" s="8"/>
      <c r="B78" s="8"/>
    </row>
    <row r="79" ht="15.75" customHeight="1">
      <c r="A79" s="8"/>
      <c r="B79" s="8"/>
    </row>
    <row r="80" ht="15.75" customHeight="1">
      <c r="A80" s="8"/>
      <c r="B80" s="8"/>
    </row>
    <row r="81" ht="15.75" customHeight="1">
      <c r="A81" s="8"/>
      <c r="B81" s="8"/>
    </row>
    <row r="82" ht="15.75" customHeight="1">
      <c r="A82" s="8"/>
      <c r="B82" s="8"/>
    </row>
    <row r="83" ht="15.75" customHeight="1">
      <c r="A83" s="8"/>
      <c r="B83" s="8"/>
    </row>
    <row r="84" ht="15.75" customHeight="1">
      <c r="A84" s="8"/>
      <c r="B84" s="8"/>
    </row>
    <row r="85" ht="15.75" customHeight="1">
      <c r="A85" s="8"/>
      <c r="B85" s="8"/>
    </row>
    <row r="86" ht="15.75" customHeight="1">
      <c r="A86" s="8"/>
      <c r="B86" s="8"/>
    </row>
    <row r="87" ht="15.75" customHeight="1">
      <c r="A87" s="8"/>
      <c r="B87" s="8"/>
    </row>
    <row r="88" ht="15.75" customHeight="1">
      <c r="A88" s="8"/>
      <c r="B88" s="8"/>
    </row>
    <row r="89" ht="15.75" customHeight="1">
      <c r="A89" s="8"/>
      <c r="B89" s="8"/>
    </row>
    <row r="90" ht="15.75" customHeight="1">
      <c r="A90" s="8"/>
      <c r="B90" s="8"/>
    </row>
    <row r="91" ht="15.75" customHeight="1">
      <c r="A91" s="8"/>
      <c r="B91" s="8"/>
    </row>
    <row r="92" ht="15.75" customHeight="1">
      <c r="A92" s="8"/>
      <c r="B92" s="8"/>
    </row>
    <row r="93" ht="15.75" customHeight="1">
      <c r="A93" s="8"/>
      <c r="B93" s="8"/>
    </row>
    <row r="94" ht="15.75" customHeight="1">
      <c r="A94" s="8"/>
      <c r="B94" s="8"/>
    </row>
    <row r="95" ht="15.75" customHeight="1">
      <c r="A95" s="8"/>
      <c r="B95" s="8"/>
    </row>
    <row r="96" ht="15.75" customHeight="1">
      <c r="A96" s="8"/>
      <c r="B96" s="8"/>
    </row>
    <row r="97" ht="15.75" customHeight="1">
      <c r="A97" s="8"/>
      <c r="B97" s="8"/>
    </row>
    <row r="98" ht="15.75" customHeight="1">
      <c r="A98" s="8"/>
      <c r="B98" s="8"/>
    </row>
    <row r="99" ht="15.75" customHeight="1">
      <c r="A99" s="8"/>
      <c r="B99" s="8"/>
    </row>
    <row r="100" ht="15.75" customHeight="1">
      <c r="A100" s="8"/>
      <c r="B100" s="8"/>
    </row>
    <row r="101" ht="15.75" customHeight="1">
      <c r="A101" s="8"/>
      <c r="B101" s="8"/>
    </row>
    <row r="102" ht="15.75" customHeight="1">
      <c r="A102" s="8"/>
      <c r="B102" s="8"/>
    </row>
    <row r="103" ht="15.75" customHeight="1">
      <c r="A103" s="8"/>
      <c r="B103" s="8"/>
    </row>
    <row r="104" ht="15.75" customHeight="1">
      <c r="A104" s="8"/>
      <c r="B104" s="8"/>
    </row>
    <row r="105" ht="15.75" customHeight="1">
      <c r="A105" s="8"/>
      <c r="B105" s="8"/>
    </row>
    <row r="106" ht="15.75" customHeight="1">
      <c r="A106" s="8"/>
      <c r="B106" s="8"/>
    </row>
    <row r="107" ht="15.75" customHeight="1">
      <c r="A107" s="8"/>
      <c r="B107" s="8"/>
    </row>
    <row r="108" ht="15.75" customHeight="1">
      <c r="A108" s="8"/>
      <c r="B108" s="8"/>
    </row>
    <row r="109" ht="15.75" customHeight="1">
      <c r="A109" s="8"/>
      <c r="B109" s="8"/>
    </row>
    <row r="110" ht="15.75" customHeight="1">
      <c r="A110" s="8"/>
      <c r="B110" s="8"/>
    </row>
    <row r="111" ht="15.75" customHeight="1">
      <c r="A111" s="8"/>
      <c r="B111" s="8"/>
    </row>
    <row r="112" ht="15.75" customHeight="1">
      <c r="A112" s="8"/>
      <c r="B112" s="8"/>
    </row>
    <row r="113" ht="15.75" customHeight="1">
      <c r="A113" s="8"/>
      <c r="B113" s="8"/>
    </row>
    <row r="114" ht="15.75" customHeight="1">
      <c r="A114" s="8"/>
      <c r="B114" s="8"/>
    </row>
    <row r="115" ht="15.75" customHeight="1">
      <c r="A115" s="8"/>
      <c r="B115" s="8"/>
    </row>
    <row r="116" ht="15.75" customHeight="1">
      <c r="A116" s="8"/>
      <c r="B116" s="8"/>
    </row>
    <row r="117" ht="15.75" customHeight="1">
      <c r="A117" s="8"/>
      <c r="B117" s="8"/>
    </row>
    <row r="118" ht="15.75" customHeight="1">
      <c r="A118" s="8"/>
      <c r="B118" s="8"/>
    </row>
    <row r="119" ht="15.75" customHeight="1">
      <c r="A119" s="8"/>
      <c r="B119" s="8"/>
    </row>
    <row r="120" ht="15.75" customHeight="1">
      <c r="A120" s="8"/>
      <c r="B120" s="8"/>
    </row>
    <row r="121" ht="15.75" customHeight="1">
      <c r="A121" s="8"/>
      <c r="B121" s="8"/>
    </row>
    <row r="122" ht="15.75" customHeight="1">
      <c r="A122" s="8"/>
      <c r="B122" s="8"/>
    </row>
    <row r="123" ht="15.75" customHeight="1">
      <c r="A123" s="8"/>
      <c r="B123" s="8"/>
    </row>
    <row r="124" ht="15.75" customHeight="1">
      <c r="A124" s="8"/>
      <c r="B124" s="8"/>
    </row>
    <row r="125" ht="15.75" customHeight="1">
      <c r="A125" s="8"/>
      <c r="B125" s="8"/>
    </row>
    <row r="126" ht="15.75" customHeight="1">
      <c r="A126" s="8"/>
      <c r="B126" s="8"/>
    </row>
    <row r="127" ht="15.75" customHeight="1">
      <c r="A127" s="8"/>
      <c r="B127" s="8"/>
    </row>
    <row r="128" ht="15.75" customHeight="1">
      <c r="A128" s="8"/>
      <c r="B128" s="8"/>
    </row>
    <row r="129" ht="15.75" customHeight="1">
      <c r="A129" s="8"/>
      <c r="B129" s="8"/>
    </row>
    <row r="130" ht="15.75" customHeight="1">
      <c r="A130" s="8"/>
      <c r="B130" s="8"/>
    </row>
    <row r="131" ht="15.75" customHeight="1">
      <c r="A131" s="8"/>
      <c r="B131" s="8"/>
    </row>
    <row r="132" ht="15.75" customHeight="1">
      <c r="A132" s="8"/>
      <c r="B132" s="8"/>
    </row>
    <row r="133" ht="15.75" customHeight="1">
      <c r="A133" s="8"/>
      <c r="B133" s="8"/>
    </row>
    <row r="134" ht="15.75" customHeight="1">
      <c r="A134" s="8"/>
      <c r="B134" s="8"/>
    </row>
    <row r="135" ht="15.75" customHeight="1">
      <c r="A135" s="8"/>
      <c r="B135" s="8"/>
    </row>
    <row r="136" ht="15.75" customHeight="1">
      <c r="A136" s="8"/>
      <c r="B136" s="8"/>
    </row>
    <row r="137" ht="15.75" customHeight="1">
      <c r="A137" s="8"/>
      <c r="B137" s="8"/>
    </row>
    <row r="138" ht="15.75" customHeight="1">
      <c r="A138" s="8"/>
      <c r="B138" s="8"/>
    </row>
    <row r="139" ht="15.75" customHeight="1">
      <c r="A139" s="8"/>
      <c r="B139" s="8"/>
    </row>
    <row r="140" ht="15.75" customHeight="1">
      <c r="A140" s="8"/>
      <c r="B140" s="8"/>
    </row>
    <row r="141" ht="15.75" customHeight="1">
      <c r="A141" s="8"/>
      <c r="B141" s="8"/>
    </row>
    <row r="142" ht="15.75" customHeight="1">
      <c r="A142" s="8"/>
      <c r="B142" s="8"/>
    </row>
    <row r="143" ht="15.75" customHeight="1">
      <c r="A143" s="8"/>
      <c r="B143" s="8"/>
    </row>
    <row r="144" ht="15.75" customHeight="1">
      <c r="A144" s="8"/>
      <c r="B144" s="8"/>
    </row>
    <row r="145" ht="15.75" customHeight="1">
      <c r="A145" s="8"/>
      <c r="B145" s="8"/>
    </row>
    <row r="146" ht="15.75" customHeight="1">
      <c r="A146" s="8"/>
      <c r="B146" s="8"/>
    </row>
    <row r="147" ht="15.75" customHeight="1">
      <c r="A147" s="8"/>
      <c r="B147" s="8"/>
    </row>
    <row r="148" ht="15.75" customHeight="1">
      <c r="A148" s="8"/>
      <c r="B148" s="8"/>
    </row>
    <row r="149" ht="15.75" customHeight="1">
      <c r="A149" s="8"/>
      <c r="B149" s="8"/>
    </row>
    <row r="150" ht="15.75" customHeight="1">
      <c r="A150" s="8"/>
      <c r="B150" s="8"/>
    </row>
    <row r="151" ht="15.75" customHeight="1">
      <c r="A151" s="8"/>
      <c r="B151" s="8"/>
    </row>
    <row r="152" ht="15.75" customHeight="1">
      <c r="A152" s="8"/>
      <c r="B152" s="8"/>
    </row>
    <row r="153" ht="15.75" customHeight="1">
      <c r="A153" s="8"/>
      <c r="B153" s="8"/>
    </row>
    <row r="154" ht="15.75" customHeight="1">
      <c r="A154" s="8"/>
      <c r="B154" s="8"/>
    </row>
    <row r="155" ht="15.75" customHeight="1">
      <c r="A155" s="8"/>
      <c r="B155" s="8"/>
    </row>
    <row r="156" ht="15.75" customHeight="1">
      <c r="A156" s="8"/>
      <c r="B156" s="8"/>
    </row>
    <row r="157" ht="15.75" customHeight="1">
      <c r="A157" s="8"/>
      <c r="B157" s="8"/>
    </row>
    <row r="158" ht="15.75" customHeight="1">
      <c r="A158" s="8"/>
      <c r="B158" s="8"/>
    </row>
    <row r="159" ht="15.75" customHeight="1">
      <c r="A159" s="8"/>
      <c r="B159" s="8"/>
    </row>
    <row r="160" ht="15.75" customHeight="1">
      <c r="A160" s="8"/>
      <c r="B160" s="8"/>
    </row>
    <row r="161" ht="15.75" customHeight="1">
      <c r="A161" s="8"/>
      <c r="B161" s="8"/>
    </row>
    <row r="162" ht="15.75" customHeight="1">
      <c r="A162" s="8"/>
      <c r="B162" s="8"/>
    </row>
    <row r="163" ht="15.75" customHeight="1">
      <c r="A163" s="8"/>
      <c r="B163" s="8"/>
    </row>
    <row r="164" ht="15.75" customHeight="1">
      <c r="A164" s="8"/>
      <c r="B164" s="8"/>
    </row>
    <row r="165" ht="15.75" customHeight="1">
      <c r="A165" s="8"/>
      <c r="B165" s="8"/>
    </row>
    <row r="166" ht="15.75" customHeight="1">
      <c r="A166" s="8"/>
      <c r="B166" s="8"/>
    </row>
    <row r="167" ht="15.75" customHeight="1">
      <c r="A167" s="8"/>
      <c r="B167" s="8"/>
    </row>
    <row r="168" ht="15.75" customHeight="1">
      <c r="A168" s="8"/>
      <c r="B168" s="8"/>
    </row>
    <row r="169" ht="15.75" customHeight="1">
      <c r="A169" s="8"/>
      <c r="B169" s="8"/>
    </row>
    <row r="170" ht="15.75" customHeight="1">
      <c r="A170" s="8"/>
      <c r="B170" s="8"/>
    </row>
    <row r="171" ht="15.75" customHeight="1">
      <c r="A171" s="8"/>
      <c r="B171" s="8"/>
    </row>
    <row r="172" ht="15.75" customHeight="1">
      <c r="A172" s="8"/>
      <c r="B172" s="8"/>
    </row>
    <row r="173" ht="15.75" customHeight="1">
      <c r="A173" s="8"/>
      <c r="B173" s="8"/>
    </row>
    <row r="174" ht="15.75" customHeight="1">
      <c r="A174" s="8"/>
      <c r="B174" s="8"/>
    </row>
    <row r="175" ht="15.75" customHeight="1">
      <c r="A175" s="8"/>
      <c r="B175" s="8"/>
    </row>
    <row r="176" ht="15.75" customHeight="1">
      <c r="A176" s="8"/>
      <c r="B176" s="8"/>
    </row>
    <row r="177" ht="15.75" customHeight="1">
      <c r="A177" s="8"/>
      <c r="B177" s="8"/>
    </row>
    <row r="178" ht="15.75" customHeight="1">
      <c r="A178" s="8"/>
      <c r="B178" s="8"/>
    </row>
    <row r="179" ht="15.75" customHeight="1">
      <c r="A179" s="8"/>
      <c r="B179" s="8"/>
    </row>
    <row r="180" ht="15.75" customHeight="1">
      <c r="A180" s="8"/>
      <c r="B180" s="8"/>
    </row>
    <row r="181" ht="15.75" customHeight="1">
      <c r="A181" s="8"/>
      <c r="B181" s="8"/>
    </row>
    <row r="182" ht="15.75" customHeight="1">
      <c r="A182" s="8"/>
      <c r="B182" s="8"/>
    </row>
    <row r="183" ht="15.75" customHeight="1">
      <c r="A183" s="8"/>
      <c r="B183" s="8"/>
    </row>
    <row r="184" ht="15.75" customHeight="1">
      <c r="A184" s="8"/>
      <c r="B184" s="8"/>
    </row>
    <row r="185" ht="15.75" customHeight="1">
      <c r="A185" s="8"/>
      <c r="B185" s="8"/>
    </row>
    <row r="186" ht="15.75" customHeight="1">
      <c r="A186" s="8"/>
      <c r="B186" s="8"/>
    </row>
    <row r="187" ht="15.75" customHeight="1">
      <c r="A187" s="8"/>
      <c r="B187" s="8"/>
    </row>
    <row r="188" ht="15.75" customHeight="1">
      <c r="A188" s="8"/>
      <c r="B188" s="8"/>
    </row>
    <row r="189" ht="15.75" customHeight="1">
      <c r="A189" s="8"/>
      <c r="B189" s="8"/>
    </row>
    <row r="190" ht="15.75" customHeight="1">
      <c r="A190" s="8"/>
      <c r="B190" s="8"/>
    </row>
    <row r="191" ht="15.75" customHeight="1">
      <c r="A191" s="8"/>
      <c r="B191" s="8"/>
    </row>
    <row r="192" ht="15.75" customHeight="1">
      <c r="A192" s="8"/>
      <c r="B192" s="8"/>
    </row>
    <row r="193" ht="15.75" customHeight="1">
      <c r="A193" s="8"/>
      <c r="B193" s="8"/>
    </row>
    <row r="194" ht="15.75" customHeight="1">
      <c r="A194" s="8"/>
      <c r="B194" s="8"/>
    </row>
    <row r="195" ht="15.75" customHeight="1">
      <c r="A195" s="8"/>
      <c r="B195" s="8"/>
    </row>
    <row r="196" ht="15.75" customHeight="1">
      <c r="A196" s="8"/>
      <c r="B196" s="8"/>
    </row>
    <row r="197" ht="15.75" customHeight="1">
      <c r="A197" s="8"/>
      <c r="B197" s="8"/>
    </row>
    <row r="198" ht="15.75" customHeight="1">
      <c r="A198" s="8"/>
      <c r="B198" s="8"/>
    </row>
    <row r="199" ht="15.75" customHeight="1">
      <c r="A199" s="8"/>
      <c r="B199" s="8"/>
    </row>
    <row r="200" ht="15.75" customHeight="1">
      <c r="A200" s="8"/>
      <c r="B200" s="8"/>
    </row>
    <row r="201" ht="15.75" customHeight="1">
      <c r="A201" s="8"/>
      <c r="B201" s="8"/>
    </row>
    <row r="202" ht="15.75" customHeight="1">
      <c r="A202" s="8"/>
      <c r="B202" s="8"/>
    </row>
    <row r="203" ht="15.75" customHeight="1">
      <c r="A203" s="8"/>
      <c r="B203" s="8"/>
    </row>
    <row r="204" ht="15.75" customHeight="1">
      <c r="A204" s="8"/>
      <c r="B204" s="8"/>
    </row>
    <row r="205" ht="15.75" customHeight="1">
      <c r="A205" s="8"/>
      <c r="B205" s="8"/>
    </row>
    <row r="206" ht="15.75" customHeight="1">
      <c r="A206" s="8"/>
      <c r="B206" s="8"/>
    </row>
    <row r="207" ht="15.75" customHeight="1">
      <c r="A207" s="8"/>
      <c r="B207" s="8"/>
    </row>
    <row r="208" ht="15.75" customHeight="1">
      <c r="A208" s="8"/>
      <c r="B208" s="8"/>
    </row>
    <row r="209" ht="15.75" customHeight="1">
      <c r="A209" s="8"/>
      <c r="B209" s="8"/>
    </row>
    <row r="210" ht="15.75" customHeight="1">
      <c r="A210" s="8"/>
      <c r="B210" s="8"/>
    </row>
    <row r="211" ht="15.75" customHeight="1">
      <c r="A211" s="8"/>
      <c r="B211" s="8"/>
    </row>
    <row r="212" ht="15.75" customHeight="1">
      <c r="A212" s="8"/>
      <c r="B212" s="8"/>
    </row>
    <row r="213" ht="15.75" customHeight="1">
      <c r="A213" s="8"/>
      <c r="B213" s="8"/>
    </row>
    <row r="214" ht="15.75" customHeight="1">
      <c r="A214" s="8"/>
      <c r="B214" s="8"/>
    </row>
    <row r="215" ht="15.75" customHeight="1">
      <c r="A215" s="8"/>
      <c r="B215" s="8"/>
    </row>
    <row r="216" ht="15.75" customHeight="1">
      <c r="A216" s="8"/>
      <c r="B216" s="8"/>
    </row>
    <row r="217" ht="15.75" customHeight="1">
      <c r="A217" s="8"/>
      <c r="B217" s="8"/>
    </row>
    <row r="218" ht="15.75" customHeight="1">
      <c r="A218" s="8"/>
      <c r="B218" s="8"/>
    </row>
    <row r="219" ht="15.75" customHeight="1">
      <c r="A219" s="8"/>
      <c r="B219" s="8"/>
    </row>
    <row r="220" ht="15.75" customHeight="1">
      <c r="A220" s="8"/>
      <c r="B220" s="8"/>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8:B8"/>
    <mergeCell ref="A11:B11"/>
    <mergeCell ref="A15:B15"/>
  </mergeCells>
  <hyperlinks>
    <hyperlink r:id="rId1" location="heading=h.lxekddrxq0b6" ref="A2"/>
    <hyperlink display="Sourhnná kalkulace" location="'Souhrnná kalkulace'!A1" ref="A9"/>
    <hyperlink display="Rešerše" location="'Rešerše'!A1" ref="A10"/>
    <hyperlink display="I.: Výdaje na zdravotnictví " location="'Dílčí výpočet I. Zdravotnictví'!A1" ref="A12"/>
    <hyperlink display="II.: DALYs" location="'Dílčí výpočet II. DALYs'!A1" ref="A13"/>
    <hyperlink display="III.:Price convertor" location="'Price Convertor'!A1" ref="A14"/>
    <hyperlink display="I.: Naděje dožití" location="'Pomocná data I. Naděje dožití '!A1" ref="A16"/>
    <hyperlink display="II.: Náklady zdravotnictví 2005-2022" location="'Pomocná data II. Náklady zdravo'!A1" ref="A17"/>
    <hyperlink display="III.: Referenční hodnoty ČP" location="'Referenční hodnoty ČP'!A1" ref="A18"/>
  </hyperlinks>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sheetPr>
  <sheetViews>
    <sheetView workbookViewId="0">
      <pane ySplit="1.0" topLeftCell="A2" activePane="bottomLeft" state="frozen"/>
      <selection activeCell="B3" sqref="B3" pane="bottomLeft"/>
    </sheetView>
  </sheetViews>
  <sheetFormatPr customHeight="1" defaultColWidth="12.63" defaultRowHeight="15.0"/>
  <cols>
    <col customWidth="1" min="1" max="1" width="38.75"/>
    <col customWidth="1" min="2" max="2" width="10.63"/>
    <col customWidth="1" min="3" max="3" width="8.0"/>
    <col customWidth="1" min="4" max="4" width="60.13"/>
    <col customWidth="1" min="5" max="5" width="44.63"/>
    <col customWidth="1" min="6" max="6" width="12.63"/>
  </cols>
  <sheetData>
    <row r="1" ht="15.75" customHeight="1">
      <c r="A1" s="11" t="s">
        <v>25</v>
      </c>
      <c r="B1" s="12">
        <v>2022.0</v>
      </c>
      <c r="C1" s="13" t="s">
        <v>26</v>
      </c>
      <c r="D1" s="13" t="s">
        <v>27</v>
      </c>
      <c r="E1" s="13" t="s">
        <v>28</v>
      </c>
      <c r="F1" s="14"/>
    </row>
    <row r="2" ht="15.0" customHeight="1">
      <c r="A2" s="13" t="s">
        <v>29</v>
      </c>
      <c r="B2" s="15"/>
      <c r="C2" s="15"/>
      <c r="D2" s="15"/>
      <c r="E2" s="15"/>
      <c r="F2" s="14"/>
    </row>
    <row r="3" ht="15.0" customHeight="1">
      <c r="A3" s="16" t="s">
        <v>30</v>
      </c>
      <c r="B3" s="17">
        <f>'Dílčí výpočet II. DALYs'!B10</f>
        <v>2.712865407</v>
      </c>
      <c r="C3" s="18" t="s">
        <v>31</v>
      </c>
      <c r="D3" s="18"/>
      <c r="E3" s="18" t="s">
        <v>32</v>
      </c>
      <c r="F3" s="14"/>
    </row>
    <row r="4" ht="15.0" customHeight="1">
      <c r="A4" s="19" t="s">
        <v>33</v>
      </c>
      <c r="B4" s="20">
        <f>'Dílčí výpočet II. DALYs'!B3</f>
        <v>386034.21</v>
      </c>
      <c r="C4" s="21"/>
      <c r="D4" s="21"/>
      <c r="E4" s="22" t="s">
        <v>34</v>
      </c>
      <c r="F4" s="14"/>
    </row>
    <row r="5" ht="15.0" customHeight="1">
      <c r="A5" s="19" t="s">
        <v>35</v>
      </c>
      <c r="B5" s="20">
        <f>'Dílčí výpočet II. DALYs'!B4</f>
        <v>67014.22</v>
      </c>
      <c r="C5" s="21"/>
      <c r="D5" s="21"/>
      <c r="E5" s="22" t="s">
        <v>34</v>
      </c>
      <c r="F5" s="14"/>
    </row>
    <row r="6" ht="15.0" customHeight="1">
      <c r="A6" s="23" t="s">
        <v>36</v>
      </c>
      <c r="B6" s="24">
        <v>0.032</v>
      </c>
      <c r="C6" s="20"/>
      <c r="D6" s="20" t="s">
        <v>37</v>
      </c>
      <c r="E6" s="25" t="s">
        <v>38</v>
      </c>
      <c r="F6" s="14"/>
    </row>
    <row r="7" ht="15.0" customHeight="1">
      <c r="A7" s="19" t="s">
        <v>39</v>
      </c>
      <c r="B7" s="26">
        <v>440.0</v>
      </c>
      <c r="C7" s="20" t="s">
        <v>40</v>
      </c>
      <c r="D7" s="20"/>
      <c r="E7" s="27" t="s">
        <v>41</v>
      </c>
      <c r="F7" s="14"/>
    </row>
    <row r="8" ht="15.0" customHeight="1">
      <c r="A8" s="21" t="s">
        <v>42</v>
      </c>
      <c r="B8" s="28">
        <v>0.292</v>
      </c>
      <c r="C8" s="20"/>
      <c r="D8" s="20" t="s">
        <v>43</v>
      </c>
      <c r="E8" s="29" t="s">
        <v>44</v>
      </c>
      <c r="F8" s="14"/>
    </row>
    <row r="9" ht="15.0" customHeight="1">
      <c r="A9" s="21" t="s">
        <v>45</v>
      </c>
      <c r="B9" s="28">
        <v>0.244</v>
      </c>
      <c r="C9" s="20"/>
      <c r="D9" s="20" t="s">
        <v>43</v>
      </c>
      <c r="E9" s="30" t="s">
        <v>46</v>
      </c>
      <c r="F9" s="14"/>
    </row>
    <row r="10" ht="15.0" customHeight="1">
      <c r="A10" s="13" t="s">
        <v>47</v>
      </c>
      <c r="B10" s="11"/>
      <c r="C10" s="11"/>
      <c r="D10" s="11"/>
      <c r="E10" s="11"/>
      <c r="F10" s="14"/>
    </row>
    <row r="11" ht="15.0" customHeight="1">
      <c r="A11" s="31" t="s">
        <v>48</v>
      </c>
      <c r="B11" s="32"/>
      <c r="C11" s="32"/>
      <c r="D11" s="33" t="s">
        <v>49</v>
      </c>
      <c r="E11" s="32"/>
      <c r="F11" s="14"/>
    </row>
    <row r="12" ht="15.0" customHeight="1">
      <c r="A12" s="34" t="s">
        <v>50</v>
      </c>
      <c r="B12" s="35">
        <f>'Dílčí výpočet I. Zdravotnictví'!B4 /1000</f>
        <v>631.059227</v>
      </c>
      <c r="C12" s="34" t="s">
        <v>40</v>
      </c>
      <c r="D12" s="36"/>
      <c r="E12" s="34"/>
      <c r="F12" s="37"/>
    </row>
    <row r="13" ht="15.0" customHeight="1">
      <c r="A13" s="38" t="s">
        <v>51</v>
      </c>
      <c r="B13" s="39">
        <f>'Dílčí výpočet I. Zdravotnictví'!B12 /1000</f>
        <v>16.87435084</v>
      </c>
      <c r="C13" s="38" t="s">
        <v>40</v>
      </c>
      <c r="D13" s="38" t="s">
        <v>52</v>
      </c>
      <c r="E13" s="40"/>
      <c r="F13" s="14"/>
    </row>
    <row r="14" ht="15.0" customHeight="1">
      <c r="A14" s="41"/>
      <c r="B14" s="42"/>
      <c r="C14" s="14"/>
      <c r="D14" s="14"/>
      <c r="E14" s="41"/>
      <c r="F14" s="14"/>
    </row>
    <row r="15" ht="15.0" customHeight="1">
      <c r="A15" s="31" t="s">
        <v>53</v>
      </c>
      <c r="B15" s="32"/>
      <c r="C15" s="32"/>
      <c r="D15" s="33" t="s">
        <v>54</v>
      </c>
      <c r="E15" s="32"/>
      <c r="F15" s="14"/>
    </row>
    <row r="16" ht="15.0" customHeight="1">
      <c r="A16" s="41" t="s">
        <v>55</v>
      </c>
      <c r="B16" s="43">
        <f>'Dílčí výpočet II. DALYs'!B12 /1000</f>
        <v>1047.258854</v>
      </c>
      <c r="C16" s="41" t="s">
        <v>40</v>
      </c>
      <c r="D16" s="41"/>
      <c r="E16" s="44"/>
      <c r="F16" s="14"/>
    </row>
    <row r="17" ht="15.0" customHeight="1">
      <c r="A17" s="41" t="s">
        <v>56</v>
      </c>
      <c r="B17" s="43">
        <f>'Dílčí výpočet II. DALYs'!B13 /1000</f>
        <v>181.8005592</v>
      </c>
      <c r="C17" s="41" t="s">
        <v>40</v>
      </c>
      <c r="D17" s="41"/>
      <c r="E17" s="44"/>
      <c r="F17" s="14"/>
    </row>
    <row r="18" ht="15.0" customHeight="1">
      <c r="A18" s="45" t="s">
        <v>57</v>
      </c>
      <c r="B18" s="46">
        <f>'Dílčí výpočet II. DALYs'!B14 /1000</f>
        <v>1229.059413</v>
      </c>
      <c r="C18" s="45" t="s">
        <v>40</v>
      </c>
      <c r="D18" s="47"/>
      <c r="E18" s="48"/>
      <c r="F18" s="14"/>
    </row>
    <row r="19" ht="15.0" customHeight="1">
      <c r="A19" s="49" t="s">
        <v>58</v>
      </c>
      <c r="B19" s="50">
        <f>B18+B13</f>
        <v>1245.933764</v>
      </c>
      <c r="C19" s="51" t="s">
        <v>40</v>
      </c>
      <c r="D19" s="52"/>
      <c r="E19" s="49"/>
      <c r="F19" s="14"/>
    </row>
    <row r="20" ht="15.75" customHeight="1">
      <c r="A20" s="53"/>
      <c r="B20" s="54"/>
      <c r="C20" s="54"/>
      <c r="D20" s="55"/>
      <c r="E20" s="54"/>
      <c r="F20" s="14"/>
    </row>
    <row r="21" ht="15.75" customHeight="1">
      <c r="A21" s="41"/>
      <c r="B21" s="43"/>
      <c r="C21" s="41"/>
      <c r="D21" s="56"/>
      <c r="E21" s="56"/>
      <c r="F21" s="14"/>
    </row>
    <row r="22" ht="15.75" customHeight="1"/>
    <row r="23" ht="15.75" customHeight="1">
      <c r="B23" s="57"/>
    </row>
    <row r="24" ht="15.75" customHeight="1">
      <c r="B24" s="58"/>
    </row>
    <row r="25" ht="15.75" customHeight="1">
      <c r="B25" s="59"/>
    </row>
    <row r="26" ht="15.75" customHeight="1">
      <c r="B26" s="58"/>
    </row>
    <row r="27" ht="15.75" customHeight="1">
      <c r="B27" s="58"/>
    </row>
    <row r="28" ht="15.75" customHeight="1">
      <c r="B28" s="58"/>
    </row>
    <row r="29" ht="15.75" customHeight="1">
      <c r="B29" s="60"/>
      <c r="C29" s="60"/>
    </row>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1" ref="E4"/>
    <hyperlink r:id="rId2" ref="E5"/>
    <hyperlink r:id="rId3" ref="E6"/>
    <hyperlink r:id="rId4" ref="E7"/>
    <hyperlink r:id="rId5" ref="E8"/>
    <hyperlink r:id="rId6" ref="E9"/>
    <hyperlink display="viz sheet Zdravotnictví" location="'Dílčí výpočet I. Zdravotnictví'!A1" ref="D11"/>
    <hyperlink display="viz sheet Ztráta lidských životů" location="'Dílčí výpočet II. DALYs'!A1" ref="D15"/>
  </hyperlinks>
  <drawing r:id="rId7"/>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sheetPr>
  <sheetViews>
    <sheetView workbookViewId="0"/>
  </sheetViews>
  <sheetFormatPr customHeight="1" defaultColWidth="12.63" defaultRowHeight="15.0"/>
  <cols>
    <col customWidth="1" min="1" max="1" width="8.25"/>
    <col customWidth="1" min="2" max="2" width="43.5"/>
    <col customWidth="1" min="3" max="3" width="4.88"/>
    <col customWidth="1" min="4" max="4" width="37.88"/>
    <col customWidth="1" min="5" max="6" width="12.63"/>
  </cols>
  <sheetData>
    <row r="1" ht="15.75" customHeight="1">
      <c r="A1" s="13" t="s">
        <v>10</v>
      </c>
      <c r="B1" s="13" t="s">
        <v>59</v>
      </c>
      <c r="C1" s="13" t="s">
        <v>60</v>
      </c>
      <c r="D1" s="61" t="s">
        <v>61</v>
      </c>
      <c r="E1" s="11"/>
    </row>
    <row r="2" ht="27.0" customHeight="1">
      <c r="A2" s="62">
        <v>1.0</v>
      </c>
      <c r="B2" s="63" t="s">
        <v>62</v>
      </c>
      <c r="C2" s="64" t="s">
        <v>63</v>
      </c>
      <c r="D2" s="65" t="s">
        <v>64</v>
      </c>
    </row>
    <row r="3" ht="27.0" customHeight="1">
      <c r="A3" s="62">
        <v>2.0</v>
      </c>
      <c r="B3" s="66" t="s">
        <v>65</v>
      </c>
      <c r="C3" s="64" t="s">
        <v>66</v>
      </c>
      <c r="D3" s="65" t="s">
        <v>67</v>
      </c>
    </row>
    <row r="4" ht="27.0" customHeight="1">
      <c r="A4" s="62">
        <v>3.0</v>
      </c>
      <c r="B4" s="66" t="s">
        <v>68</v>
      </c>
      <c r="C4" s="64" t="s">
        <v>69</v>
      </c>
      <c r="D4" s="65" t="s">
        <v>70</v>
      </c>
    </row>
    <row r="5" ht="27.0" customHeight="1">
      <c r="A5" s="62">
        <v>4.0</v>
      </c>
      <c r="B5" s="63" t="s">
        <v>71</v>
      </c>
      <c r="C5" s="64" t="s">
        <v>72</v>
      </c>
      <c r="D5" s="65" t="s">
        <v>73</v>
      </c>
    </row>
    <row r="6" ht="27.0" customHeight="1">
      <c r="A6" s="62">
        <v>5.0</v>
      </c>
      <c r="B6" s="63" t="s">
        <v>74</v>
      </c>
      <c r="C6" s="64" t="s">
        <v>72</v>
      </c>
      <c r="D6" s="65" t="s">
        <v>75</v>
      </c>
    </row>
    <row r="7" ht="15.75" customHeight="1">
      <c r="A7" s="13"/>
      <c r="B7" s="61" t="s">
        <v>76</v>
      </c>
      <c r="C7" s="13"/>
      <c r="D7" s="61" t="s">
        <v>27</v>
      </c>
      <c r="E7" s="11"/>
    </row>
    <row r="8" ht="27.0" customHeight="1">
      <c r="A8" s="62">
        <v>1.0</v>
      </c>
      <c r="B8" s="63" t="s">
        <v>77</v>
      </c>
      <c r="C8" s="67"/>
      <c r="D8" s="65" t="s">
        <v>78</v>
      </c>
    </row>
    <row r="9" ht="27.0" customHeight="1">
      <c r="A9" s="62">
        <v>2.0</v>
      </c>
      <c r="B9" s="63" t="s">
        <v>79</v>
      </c>
      <c r="D9" s="65"/>
    </row>
    <row r="10" ht="27.0" customHeight="1">
      <c r="A10" s="62">
        <v>3.0</v>
      </c>
      <c r="B10" s="68" t="s">
        <v>80</v>
      </c>
      <c r="D10" s="65"/>
    </row>
    <row r="11" ht="15.75" customHeight="1">
      <c r="A11" s="62">
        <v>4.0</v>
      </c>
      <c r="B11" s="68" t="s">
        <v>81</v>
      </c>
      <c r="D11" s="65" t="s">
        <v>82</v>
      </c>
    </row>
    <row r="12" ht="15.75" customHeight="1">
      <c r="A12" s="62">
        <v>5.0</v>
      </c>
      <c r="B12" s="68" t="s">
        <v>83</v>
      </c>
      <c r="D12" s="65" t="s">
        <v>84</v>
      </c>
    </row>
    <row r="13" ht="22.5" customHeight="1">
      <c r="A13" s="62">
        <v>6.0</v>
      </c>
      <c r="B13" s="68" t="s">
        <v>85</v>
      </c>
      <c r="D13" s="65"/>
    </row>
    <row r="14" ht="15.75" customHeight="1">
      <c r="B14" s="69"/>
      <c r="D14" s="65"/>
    </row>
    <row r="15" ht="15.75" customHeight="1">
      <c r="B15" s="65"/>
      <c r="D15" s="65"/>
    </row>
    <row r="16" ht="15.75" customHeight="1">
      <c r="B16" s="65"/>
      <c r="D16" s="65"/>
    </row>
    <row r="17" ht="15.75" customHeight="1">
      <c r="B17" s="65"/>
      <c r="D17" s="65"/>
    </row>
    <row r="18" ht="15.75" customHeight="1">
      <c r="B18" s="65"/>
      <c r="D18" s="65"/>
    </row>
    <row r="19" ht="15.75" customHeight="1">
      <c r="B19" s="65"/>
      <c r="D19" s="65"/>
    </row>
    <row r="20" ht="15.75" customHeight="1">
      <c r="B20" s="65"/>
      <c r="D20" s="65"/>
    </row>
    <row r="21" ht="15.75" customHeight="1">
      <c r="B21" s="65"/>
      <c r="D21" s="65"/>
    </row>
    <row r="22" ht="15.75" customHeight="1">
      <c r="B22" s="65"/>
      <c r="D22" s="65"/>
    </row>
    <row r="23" ht="15.75" customHeight="1">
      <c r="B23" s="65"/>
      <c r="D23" s="65"/>
    </row>
    <row r="24" ht="15.75" customHeight="1">
      <c r="B24" s="65"/>
      <c r="D24" s="65"/>
    </row>
    <row r="25" ht="15.75" customHeight="1">
      <c r="B25" s="65"/>
      <c r="D25" s="65"/>
    </row>
    <row r="26" ht="15.75" customHeight="1">
      <c r="B26" s="65"/>
      <c r="D26" s="65"/>
    </row>
    <row r="27" ht="15.75" customHeight="1">
      <c r="B27" s="65"/>
      <c r="D27" s="65"/>
    </row>
    <row r="28" ht="15.75" customHeight="1">
      <c r="B28" s="65"/>
      <c r="D28" s="65"/>
    </row>
    <row r="29" ht="15.75" customHeight="1">
      <c r="B29" s="65"/>
      <c r="D29" s="65"/>
    </row>
    <row r="30" ht="15.75" customHeight="1">
      <c r="B30" s="65"/>
      <c r="D30" s="65"/>
    </row>
    <row r="31" ht="15.75" customHeight="1">
      <c r="B31" s="65"/>
      <c r="D31" s="65"/>
    </row>
    <row r="32" ht="15.75" customHeight="1">
      <c r="B32" s="65"/>
      <c r="D32" s="65"/>
    </row>
    <row r="33" ht="15.75" customHeight="1">
      <c r="B33" s="65"/>
      <c r="D33" s="65"/>
    </row>
    <row r="34" ht="15.75" customHeight="1">
      <c r="B34" s="65"/>
      <c r="D34" s="65"/>
    </row>
    <row r="35" ht="15.75" customHeight="1">
      <c r="B35" s="65"/>
      <c r="D35" s="65"/>
    </row>
    <row r="36" ht="15.75" customHeight="1">
      <c r="B36" s="65"/>
      <c r="D36" s="65"/>
    </row>
    <row r="37" ht="15.75" customHeight="1">
      <c r="B37" s="65"/>
      <c r="D37" s="65"/>
    </row>
    <row r="38" ht="15.75" customHeight="1">
      <c r="B38" s="65"/>
      <c r="D38" s="65"/>
    </row>
    <row r="39" ht="15.75" customHeight="1">
      <c r="B39" s="65"/>
      <c r="D39" s="65"/>
    </row>
    <row r="40" ht="15.75" customHeight="1">
      <c r="B40" s="65"/>
      <c r="D40" s="65"/>
    </row>
    <row r="41" ht="15.75" customHeight="1">
      <c r="B41" s="65"/>
      <c r="D41" s="65"/>
    </row>
    <row r="42" ht="15.75" customHeight="1">
      <c r="B42" s="65"/>
      <c r="D42" s="65"/>
    </row>
    <row r="43" ht="15.75" customHeight="1">
      <c r="B43" s="65"/>
      <c r="D43" s="65"/>
    </row>
    <row r="44" ht="15.75" customHeight="1">
      <c r="B44" s="65"/>
      <c r="D44" s="65"/>
    </row>
    <row r="45" ht="15.75" customHeight="1">
      <c r="B45" s="65"/>
      <c r="D45" s="65"/>
    </row>
    <row r="46" ht="15.75" customHeight="1">
      <c r="B46" s="65"/>
      <c r="D46" s="65"/>
    </row>
    <row r="47" ht="15.75" customHeight="1">
      <c r="B47" s="65"/>
      <c r="D47" s="65"/>
    </row>
    <row r="48" ht="15.75" customHeight="1">
      <c r="B48" s="65"/>
      <c r="D48" s="65"/>
    </row>
    <row r="49" ht="15.75" customHeight="1">
      <c r="B49" s="65"/>
      <c r="D49" s="65"/>
    </row>
    <row r="50" ht="15.75" customHeight="1">
      <c r="B50" s="65"/>
      <c r="D50" s="65"/>
    </row>
    <row r="51" ht="15.75" customHeight="1">
      <c r="B51" s="65"/>
      <c r="D51" s="65"/>
    </row>
    <row r="52" ht="15.75" customHeight="1">
      <c r="B52" s="65"/>
      <c r="D52" s="65"/>
    </row>
    <row r="53" ht="15.75" customHeight="1">
      <c r="B53" s="65"/>
      <c r="D53" s="65"/>
    </row>
    <row r="54" ht="15.75" customHeight="1">
      <c r="B54" s="65"/>
      <c r="D54" s="65"/>
    </row>
    <row r="55" ht="15.75" customHeight="1">
      <c r="B55" s="65"/>
      <c r="D55" s="65"/>
    </row>
    <row r="56" ht="15.75" customHeight="1">
      <c r="B56" s="65"/>
      <c r="D56" s="65"/>
    </row>
    <row r="57" ht="15.75" customHeight="1">
      <c r="B57" s="65"/>
      <c r="D57" s="65"/>
    </row>
    <row r="58" ht="15.75" customHeight="1">
      <c r="B58" s="65"/>
      <c r="D58" s="65"/>
    </row>
    <row r="59" ht="15.75" customHeight="1">
      <c r="B59" s="65"/>
      <c r="D59" s="65"/>
    </row>
    <row r="60" ht="15.75" customHeight="1">
      <c r="B60" s="65"/>
      <c r="D60" s="65"/>
    </row>
    <row r="61" ht="15.75" customHeight="1">
      <c r="B61" s="65"/>
      <c r="D61" s="65"/>
    </row>
    <row r="62" ht="15.75" customHeight="1">
      <c r="B62" s="65"/>
      <c r="D62" s="65"/>
    </row>
    <row r="63" ht="15.75" customHeight="1">
      <c r="B63" s="65"/>
      <c r="D63" s="65"/>
    </row>
    <row r="64" ht="15.75" customHeight="1">
      <c r="B64" s="65"/>
      <c r="D64" s="65"/>
    </row>
    <row r="65" ht="15.75" customHeight="1">
      <c r="B65" s="65"/>
      <c r="D65" s="65"/>
    </row>
    <row r="66" ht="15.75" customHeight="1">
      <c r="B66" s="65"/>
      <c r="D66" s="65"/>
    </row>
    <row r="67" ht="15.75" customHeight="1">
      <c r="B67" s="65"/>
      <c r="D67" s="65"/>
    </row>
    <row r="68" ht="15.75" customHeight="1">
      <c r="B68" s="65"/>
      <c r="D68" s="65"/>
    </row>
    <row r="69" ht="15.75" customHeight="1">
      <c r="B69" s="65"/>
      <c r="D69" s="65"/>
    </row>
    <row r="70" ht="15.75" customHeight="1">
      <c r="B70" s="65"/>
      <c r="D70" s="65"/>
    </row>
    <row r="71" ht="15.75" customHeight="1">
      <c r="B71" s="65"/>
      <c r="D71" s="65"/>
    </row>
    <row r="72" ht="15.75" customHeight="1">
      <c r="B72" s="65"/>
      <c r="D72" s="65"/>
    </row>
    <row r="73" ht="15.75" customHeight="1">
      <c r="B73" s="65"/>
      <c r="D73" s="65"/>
    </row>
    <row r="74" ht="15.75" customHeight="1">
      <c r="B74" s="65"/>
      <c r="D74" s="65"/>
    </row>
    <row r="75" ht="15.75" customHeight="1">
      <c r="B75" s="65"/>
      <c r="D75" s="65"/>
    </row>
    <row r="76" ht="15.75" customHeight="1">
      <c r="B76" s="65"/>
      <c r="D76" s="65"/>
    </row>
    <row r="77" ht="15.75" customHeight="1">
      <c r="B77" s="65"/>
      <c r="D77" s="65"/>
    </row>
    <row r="78" ht="15.75" customHeight="1">
      <c r="B78" s="65"/>
      <c r="D78" s="65"/>
    </row>
    <row r="79" ht="15.75" customHeight="1">
      <c r="B79" s="65"/>
      <c r="D79" s="65"/>
    </row>
    <row r="80" ht="15.75" customHeight="1">
      <c r="B80" s="65"/>
      <c r="D80" s="65"/>
    </row>
    <row r="81" ht="15.75" customHeight="1">
      <c r="B81" s="65"/>
      <c r="D81" s="65"/>
    </row>
    <row r="82" ht="15.75" customHeight="1">
      <c r="B82" s="65"/>
      <c r="D82" s="65"/>
    </row>
    <row r="83" ht="15.75" customHeight="1">
      <c r="B83" s="65"/>
      <c r="D83" s="65"/>
    </row>
    <row r="84" ht="15.75" customHeight="1">
      <c r="B84" s="65"/>
      <c r="D84" s="65"/>
    </row>
    <row r="85" ht="15.75" customHeight="1">
      <c r="B85" s="65"/>
      <c r="D85" s="65"/>
    </row>
    <row r="86" ht="15.75" customHeight="1">
      <c r="B86" s="65"/>
      <c r="D86" s="65"/>
    </row>
    <row r="87" ht="15.75" customHeight="1">
      <c r="B87" s="65"/>
      <c r="D87" s="65"/>
    </row>
    <row r="88" ht="15.75" customHeight="1">
      <c r="B88" s="65"/>
      <c r="D88" s="65"/>
    </row>
    <row r="89" ht="15.75" customHeight="1">
      <c r="B89" s="65"/>
      <c r="D89" s="65"/>
    </row>
    <row r="90" ht="15.75" customHeight="1">
      <c r="B90" s="65"/>
      <c r="D90" s="65"/>
    </row>
    <row r="91" ht="15.75" customHeight="1">
      <c r="B91" s="65"/>
      <c r="D91" s="65"/>
    </row>
    <row r="92" ht="15.75" customHeight="1">
      <c r="B92" s="65"/>
      <c r="D92" s="65"/>
    </row>
    <row r="93" ht="15.75" customHeight="1">
      <c r="B93" s="65"/>
      <c r="D93" s="65"/>
    </row>
    <row r="94" ht="15.75" customHeight="1">
      <c r="B94" s="65"/>
      <c r="D94" s="65"/>
    </row>
    <row r="95" ht="15.75" customHeight="1">
      <c r="B95" s="65"/>
      <c r="D95" s="65"/>
    </row>
    <row r="96" ht="15.75" customHeight="1">
      <c r="B96" s="65"/>
      <c r="D96" s="65"/>
    </row>
    <row r="97" ht="15.75" customHeight="1">
      <c r="B97" s="65"/>
      <c r="D97" s="65"/>
    </row>
    <row r="98" ht="15.75" customHeight="1">
      <c r="B98" s="65"/>
      <c r="D98" s="65"/>
    </row>
    <row r="99" ht="15.75" customHeight="1">
      <c r="B99" s="65"/>
      <c r="D99" s="65"/>
    </row>
    <row r="100" ht="15.75" customHeight="1">
      <c r="B100" s="65"/>
      <c r="D100" s="65"/>
    </row>
    <row r="101" ht="15.75" customHeight="1">
      <c r="B101" s="65"/>
      <c r="D101" s="65"/>
    </row>
    <row r="102" ht="15.75" customHeight="1">
      <c r="B102" s="65"/>
      <c r="D102" s="65"/>
    </row>
    <row r="103" ht="15.75" customHeight="1">
      <c r="B103" s="65"/>
      <c r="D103" s="65"/>
    </row>
    <row r="104" ht="15.75" customHeight="1">
      <c r="B104" s="65"/>
      <c r="D104" s="65"/>
    </row>
    <row r="105" ht="15.75" customHeight="1">
      <c r="B105" s="65"/>
      <c r="D105" s="65"/>
    </row>
    <row r="106" ht="15.75" customHeight="1">
      <c r="B106" s="65"/>
      <c r="D106" s="65"/>
    </row>
    <row r="107" ht="15.75" customHeight="1">
      <c r="B107" s="65"/>
      <c r="D107" s="65"/>
    </row>
    <row r="108" ht="15.75" customHeight="1">
      <c r="B108" s="65"/>
      <c r="D108" s="65"/>
    </row>
    <row r="109" ht="15.75" customHeight="1">
      <c r="B109" s="65"/>
      <c r="D109" s="65"/>
    </row>
    <row r="110" ht="15.75" customHeight="1">
      <c r="B110" s="65"/>
      <c r="D110" s="65"/>
    </row>
    <row r="111" ht="15.75" customHeight="1">
      <c r="B111" s="65"/>
      <c r="D111" s="65"/>
    </row>
    <row r="112" ht="15.75" customHeight="1">
      <c r="B112" s="65"/>
      <c r="D112" s="65"/>
    </row>
    <row r="113" ht="15.75" customHeight="1">
      <c r="B113" s="65"/>
      <c r="D113" s="65"/>
    </row>
    <row r="114" ht="15.75" customHeight="1">
      <c r="B114" s="65"/>
      <c r="D114" s="65"/>
    </row>
    <row r="115" ht="15.75" customHeight="1">
      <c r="B115" s="65"/>
      <c r="D115" s="65"/>
    </row>
    <row r="116" ht="15.75" customHeight="1">
      <c r="B116" s="65"/>
      <c r="D116" s="65"/>
    </row>
    <row r="117" ht="15.75" customHeight="1">
      <c r="B117" s="65"/>
      <c r="D117" s="65"/>
    </row>
    <row r="118" ht="15.75" customHeight="1">
      <c r="B118" s="65"/>
      <c r="D118" s="65"/>
    </row>
    <row r="119" ht="15.75" customHeight="1">
      <c r="B119" s="65"/>
      <c r="D119" s="65"/>
    </row>
    <row r="120" ht="15.75" customHeight="1">
      <c r="B120" s="65"/>
      <c r="D120" s="65"/>
    </row>
    <row r="121" ht="15.75" customHeight="1">
      <c r="B121" s="65"/>
      <c r="D121" s="65"/>
    </row>
    <row r="122" ht="15.75" customHeight="1">
      <c r="B122" s="65"/>
      <c r="D122" s="65"/>
    </row>
    <row r="123" ht="15.75" customHeight="1">
      <c r="B123" s="65"/>
      <c r="D123" s="65"/>
    </row>
    <row r="124" ht="15.75" customHeight="1">
      <c r="B124" s="65"/>
      <c r="D124" s="65"/>
    </row>
    <row r="125" ht="15.75" customHeight="1">
      <c r="B125" s="65"/>
      <c r="D125" s="65"/>
    </row>
    <row r="126" ht="15.75" customHeight="1">
      <c r="B126" s="65"/>
      <c r="D126" s="65"/>
    </row>
    <row r="127" ht="15.75" customHeight="1">
      <c r="B127" s="65"/>
      <c r="D127" s="65"/>
    </row>
    <row r="128" ht="15.75" customHeight="1">
      <c r="B128" s="65"/>
      <c r="D128" s="65"/>
    </row>
    <row r="129" ht="15.75" customHeight="1">
      <c r="B129" s="65"/>
      <c r="D129" s="65"/>
    </row>
    <row r="130" ht="15.75" customHeight="1">
      <c r="B130" s="65"/>
      <c r="D130" s="65"/>
    </row>
    <row r="131" ht="15.75" customHeight="1">
      <c r="B131" s="65"/>
      <c r="D131" s="65"/>
    </row>
    <row r="132" ht="15.75" customHeight="1">
      <c r="B132" s="65"/>
      <c r="D132" s="65"/>
    </row>
    <row r="133" ht="15.75" customHeight="1">
      <c r="B133" s="65"/>
      <c r="D133" s="65"/>
    </row>
    <row r="134" ht="15.75" customHeight="1">
      <c r="B134" s="65"/>
      <c r="D134" s="65"/>
    </row>
    <row r="135" ht="15.75" customHeight="1">
      <c r="B135" s="65"/>
      <c r="D135" s="65"/>
    </row>
    <row r="136" ht="15.75" customHeight="1">
      <c r="B136" s="65"/>
      <c r="D136" s="65"/>
    </row>
    <row r="137" ht="15.75" customHeight="1">
      <c r="B137" s="65"/>
      <c r="D137" s="65"/>
    </row>
    <row r="138" ht="15.75" customHeight="1">
      <c r="B138" s="65"/>
      <c r="D138" s="65"/>
    </row>
    <row r="139" ht="15.75" customHeight="1">
      <c r="B139" s="65"/>
      <c r="D139" s="65"/>
    </row>
    <row r="140" ht="15.75" customHeight="1">
      <c r="B140" s="65"/>
      <c r="D140" s="65"/>
    </row>
    <row r="141" ht="15.75" customHeight="1">
      <c r="B141" s="65"/>
      <c r="D141" s="65"/>
    </row>
    <row r="142" ht="15.75" customHeight="1">
      <c r="B142" s="65"/>
      <c r="D142" s="65"/>
    </row>
    <row r="143" ht="15.75" customHeight="1">
      <c r="B143" s="65"/>
      <c r="D143" s="65"/>
    </row>
    <row r="144" ht="15.75" customHeight="1">
      <c r="B144" s="65"/>
      <c r="D144" s="65"/>
    </row>
    <row r="145" ht="15.75" customHeight="1">
      <c r="B145" s="65"/>
      <c r="D145" s="65"/>
    </row>
    <row r="146" ht="15.75" customHeight="1">
      <c r="B146" s="65"/>
      <c r="D146" s="65"/>
    </row>
    <row r="147" ht="15.75" customHeight="1">
      <c r="B147" s="65"/>
      <c r="D147" s="65"/>
    </row>
    <row r="148" ht="15.75" customHeight="1">
      <c r="B148" s="65"/>
      <c r="D148" s="65"/>
    </row>
    <row r="149" ht="15.75" customHeight="1">
      <c r="B149" s="65"/>
      <c r="D149" s="65"/>
    </row>
    <row r="150" ht="15.75" customHeight="1">
      <c r="B150" s="65"/>
      <c r="D150" s="65"/>
    </row>
    <row r="151" ht="15.75" customHeight="1">
      <c r="B151" s="65"/>
      <c r="D151" s="65"/>
    </row>
    <row r="152" ht="15.75" customHeight="1">
      <c r="B152" s="65"/>
      <c r="D152" s="65"/>
    </row>
    <row r="153" ht="15.75" customHeight="1">
      <c r="B153" s="65"/>
      <c r="D153" s="65"/>
    </row>
    <row r="154" ht="15.75" customHeight="1">
      <c r="B154" s="65"/>
      <c r="D154" s="65"/>
    </row>
    <row r="155" ht="15.75" customHeight="1">
      <c r="B155" s="65"/>
      <c r="D155" s="65"/>
    </row>
    <row r="156" ht="15.75" customHeight="1">
      <c r="B156" s="65"/>
      <c r="D156" s="65"/>
    </row>
    <row r="157" ht="15.75" customHeight="1">
      <c r="B157" s="65"/>
      <c r="D157" s="65"/>
    </row>
    <row r="158" ht="15.75" customHeight="1">
      <c r="B158" s="65"/>
      <c r="D158" s="65"/>
    </row>
    <row r="159" ht="15.75" customHeight="1">
      <c r="B159" s="65"/>
      <c r="D159" s="65"/>
    </row>
    <row r="160" ht="15.75" customHeight="1">
      <c r="B160" s="65"/>
      <c r="D160" s="65"/>
    </row>
    <row r="161" ht="15.75" customHeight="1">
      <c r="B161" s="65"/>
      <c r="D161" s="65"/>
    </row>
    <row r="162" ht="15.75" customHeight="1">
      <c r="B162" s="65"/>
      <c r="D162" s="65"/>
    </row>
    <row r="163" ht="15.75" customHeight="1">
      <c r="B163" s="65"/>
      <c r="D163" s="65"/>
    </row>
    <row r="164" ht="15.75" customHeight="1">
      <c r="B164" s="65"/>
      <c r="D164" s="65"/>
    </row>
    <row r="165" ht="15.75" customHeight="1">
      <c r="B165" s="65"/>
      <c r="D165" s="65"/>
    </row>
    <row r="166" ht="15.75" customHeight="1">
      <c r="B166" s="65"/>
      <c r="D166" s="65"/>
    </row>
    <row r="167" ht="15.75" customHeight="1">
      <c r="B167" s="65"/>
      <c r="D167" s="65"/>
    </row>
    <row r="168" ht="15.75" customHeight="1">
      <c r="B168" s="65"/>
      <c r="D168" s="65"/>
    </row>
    <row r="169" ht="15.75" customHeight="1">
      <c r="B169" s="65"/>
      <c r="D169" s="65"/>
    </row>
    <row r="170" ht="15.75" customHeight="1">
      <c r="B170" s="65"/>
      <c r="D170" s="65"/>
    </row>
    <row r="171" ht="15.75" customHeight="1">
      <c r="B171" s="65"/>
      <c r="D171" s="65"/>
    </row>
    <row r="172" ht="15.75" customHeight="1">
      <c r="B172" s="65"/>
      <c r="D172" s="65"/>
    </row>
    <row r="173" ht="15.75" customHeight="1">
      <c r="B173" s="65"/>
      <c r="D173" s="65"/>
    </row>
    <row r="174" ht="15.75" customHeight="1">
      <c r="B174" s="65"/>
      <c r="D174" s="65"/>
    </row>
    <row r="175" ht="15.75" customHeight="1">
      <c r="B175" s="65"/>
      <c r="D175" s="65"/>
    </row>
    <row r="176" ht="15.75" customHeight="1">
      <c r="B176" s="65"/>
      <c r="D176" s="65"/>
    </row>
    <row r="177" ht="15.75" customHeight="1">
      <c r="B177" s="65"/>
      <c r="D177" s="65"/>
    </row>
    <row r="178" ht="15.75" customHeight="1">
      <c r="B178" s="65"/>
      <c r="D178" s="65"/>
    </row>
    <row r="179" ht="15.75" customHeight="1">
      <c r="B179" s="65"/>
      <c r="D179" s="65"/>
    </row>
    <row r="180" ht="15.75" customHeight="1">
      <c r="B180" s="65"/>
      <c r="D180" s="65"/>
    </row>
    <row r="181" ht="15.75" customHeight="1">
      <c r="B181" s="65"/>
      <c r="D181" s="65"/>
    </row>
    <row r="182" ht="15.75" customHeight="1">
      <c r="B182" s="65"/>
      <c r="D182" s="65"/>
    </row>
    <row r="183" ht="15.75" customHeight="1">
      <c r="B183" s="65"/>
      <c r="D183" s="65"/>
    </row>
    <row r="184" ht="15.75" customHeight="1">
      <c r="B184" s="65"/>
      <c r="D184" s="65"/>
    </row>
    <row r="185" ht="15.75" customHeight="1">
      <c r="B185" s="65"/>
      <c r="D185" s="65"/>
    </row>
    <row r="186" ht="15.75" customHeight="1">
      <c r="B186" s="65"/>
      <c r="D186" s="65"/>
    </row>
    <row r="187" ht="15.75" customHeight="1">
      <c r="B187" s="65"/>
      <c r="D187" s="65"/>
    </row>
    <row r="188" ht="15.75" customHeight="1">
      <c r="B188" s="65"/>
      <c r="D188" s="65"/>
    </row>
    <row r="189" ht="15.75" customHeight="1">
      <c r="B189" s="65"/>
      <c r="D189" s="65"/>
    </row>
    <row r="190" ht="15.75" customHeight="1">
      <c r="B190" s="65"/>
      <c r="D190" s="65"/>
    </row>
    <row r="191" ht="15.75" customHeight="1">
      <c r="B191" s="65"/>
      <c r="D191" s="65"/>
    </row>
    <row r="192" ht="15.75" customHeight="1">
      <c r="B192" s="65"/>
      <c r="D192" s="65"/>
    </row>
    <row r="193" ht="15.75" customHeight="1">
      <c r="B193" s="65"/>
      <c r="D193" s="65"/>
    </row>
    <row r="194" ht="15.75" customHeight="1">
      <c r="B194" s="65"/>
      <c r="D194" s="65"/>
    </row>
    <row r="195" ht="15.75" customHeight="1">
      <c r="B195" s="65"/>
      <c r="D195" s="65"/>
    </row>
    <row r="196" ht="15.75" customHeight="1">
      <c r="B196" s="65"/>
      <c r="D196" s="65"/>
    </row>
    <row r="197" ht="15.75" customHeight="1">
      <c r="B197" s="65"/>
      <c r="D197" s="65"/>
    </row>
    <row r="198" ht="15.75" customHeight="1">
      <c r="B198" s="65"/>
      <c r="D198" s="65"/>
    </row>
    <row r="199" ht="15.75" customHeight="1">
      <c r="B199" s="65"/>
      <c r="D199" s="65"/>
    </row>
    <row r="200" ht="15.75" customHeight="1">
      <c r="B200" s="65"/>
      <c r="D200" s="65"/>
    </row>
    <row r="201" ht="15.75" customHeight="1">
      <c r="B201" s="65"/>
      <c r="D201" s="65"/>
    </row>
    <row r="202" ht="15.75" customHeight="1">
      <c r="B202" s="65"/>
      <c r="D202" s="65"/>
    </row>
    <row r="203" ht="15.75" customHeight="1">
      <c r="B203" s="65"/>
      <c r="D203" s="65"/>
    </row>
    <row r="204" ht="15.75" customHeight="1">
      <c r="B204" s="65"/>
      <c r="D204" s="65"/>
    </row>
    <row r="205" ht="15.75" customHeight="1">
      <c r="B205" s="65"/>
      <c r="D205" s="65"/>
    </row>
    <row r="206" ht="15.75" customHeight="1">
      <c r="B206" s="65"/>
      <c r="D206" s="65"/>
    </row>
    <row r="207" ht="15.75" customHeight="1">
      <c r="B207" s="65"/>
      <c r="D207" s="65"/>
    </row>
    <row r="208" ht="15.75" customHeight="1">
      <c r="B208" s="65"/>
      <c r="D208" s="65"/>
    </row>
    <row r="209" ht="15.75" customHeight="1">
      <c r="B209" s="65"/>
      <c r="D209" s="65"/>
    </row>
    <row r="210" ht="15.75" customHeight="1">
      <c r="B210" s="65"/>
      <c r="D210" s="65"/>
    </row>
    <row r="211" ht="15.75" customHeight="1">
      <c r="B211" s="65"/>
      <c r="D211" s="65"/>
    </row>
    <row r="212" ht="15.75" customHeight="1">
      <c r="B212" s="65"/>
      <c r="D212" s="65"/>
    </row>
    <row r="213" ht="15.75" customHeight="1">
      <c r="B213" s="65"/>
      <c r="D213" s="65"/>
    </row>
    <row r="214" ht="15.75" customHeight="1">
      <c r="B214" s="65"/>
      <c r="D214" s="65"/>
    </row>
    <row r="215" ht="15.75" customHeight="1">
      <c r="B215" s="65"/>
      <c r="D215" s="65"/>
    </row>
    <row r="216" ht="15.75" customHeight="1">
      <c r="B216" s="65"/>
      <c r="D216" s="65"/>
    </row>
    <row r="217" ht="15.75" customHeight="1">
      <c r="B217" s="65"/>
      <c r="D217" s="65"/>
    </row>
    <row r="218" ht="15.75" customHeight="1">
      <c r="B218" s="65"/>
      <c r="D218" s="65"/>
    </row>
    <row r="219" ht="15.75" customHeight="1">
      <c r="B219" s="65"/>
      <c r="D219" s="65"/>
    </row>
    <row r="220" ht="15.75" customHeight="1">
      <c r="B220" s="65"/>
      <c r="D220" s="65"/>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1" ref="B2"/>
    <hyperlink r:id="rId2" ref="B3"/>
    <hyperlink r:id="rId3" ref="B4"/>
    <hyperlink r:id="rId4" ref="B5"/>
    <hyperlink r:id="rId5" ref="B6"/>
    <hyperlink r:id="rId6" ref="B8"/>
    <hyperlink r:id="rId7" ref="B9"/>
    <hyperlink r:id="rId8" ref="B10"/>
    <hyperlink r:id="rId9" ref="B11"/>
    <hyperlink r:id="rId10" ref="B12"/>
    <hyperlink r:id="rId11" ref="B13"/>
  </hyperlinks>
  <drawing r:id="rId1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2CC"/>
    <outlinePr summaryBelow="0" summaryRight="0"/>
  </sheetPr>
  <sheetViews>
    <sheetView workbookViewId="0"/>
  </sheetViews>
  <sheetFormatPr customHeight="1" defaultColWidth="12.63" defaultRowHeight="15.0"/>
  <cols>
    <col customWidth="1" min="1" max="1" width="52.75"/>
    <col customWidth="1" min="2" max="2" width="9.38"/>
    <col customWidth="1" min="3" max="3" width="7.5"/>
    <col customWidth="1" min="4" max="4" width="60.75"/>
    <col customWidth="1" min="5" max="5" width="11.75"/>
    <col customWidth="1" min="6" max="6" width="12.63"/>
  </cols>
  <sheetData>
    <row r="1" ht="15.75" customHeight="1">
      <c r="A1" s="70" t="s">
        <v>86</v>
      </c>
      <c r="B1" s="71">
        <v>2022.0</v>
      </c>
      <c r="C1" s="72" t="s">
        <v>87</v>
      </c>
      <c r="D1" s="72" t="s">
        <v>27</v>
      </c>
      <c r="E1" s="73" t="s">
        <v>28</v>
      </c>
    </row>
    <row r="2" ht="15.75" customHeight="1">
      <c r="A2" s="74" t="s">
        <v>88</v>
      </c>
      <c r="B2" s="75"/>
      <c r="C2" s="76"/>
      <c r="D2" s="77"/>
      <c r="E2" s="78" t="s">
        <v>89</v>
      </c>
    </row>
    <row r="3" ht="15.75" customHeight="1">
      <c r="A3" s="79" t="s">
        <v>90</v>
      </c>
      <c r="B3" s="26">
        <f>_xlfn.FORECAST.LINEAR(2022,'Pomocná data II. Náklady zdravo'!C2:C16,'Pomocná data II. Náklady zdravo'!B2:B16)</f>
        <v>419235.5148</v>
      </c>
      <c r="C3" s="21" t="s">
        <v>31</v>
      </c>
      <c r="D3" s="23" t="s">
        <v>91</v>
      </c>
      <c r="E3" s="80"/>
    </row>
    <row r="4" ht="15.75" customHeight="1">
      <c r="A4" s="79" t="s">
        <v>92</v>
      </c>
      <c r="B4" s="26">
        <f>'Price Convertor'!S35/1000000</f>
        <v>631059.227</v>
      </c>
      <c r="C4" s="21" t="s">
        <v>31</v>
      </c>
      <c r="D4" s="20" t="s">
        <v>93</v>
      </c>
      <c r="E4" s="80"/>
    </row>
    <row r="5" ht="15.75" customHeight="1">
      <c r="A5" s="81" t="s">
        <v>94</v>
      </c>
      <c r="B5" s="82"/>
      <c r="C5" s="83"/>
      <c r="D5" s="83"/>
      <c r="E5" s="84"/>
    </row>
    <row r="6" ht="15.75" customHeight="1">
      <c r="A6" s="85" t="s">
        <v>36</v>
      </c>
      <c r="B6" s="24">
        <v>0.032</v>
      </c>
      <c r="C6" s="20"/>
      <c r="D6" s="20" t="s">
        <v>95</v>
      </c>
      <c r="E6" s="86" t="s">
        <v>96</v>
      </c>
    </row>
    <row r="7" ht="15.75" customHeight="1">
      <c r="A7" s="79" t="s">
        <v>97</v>
      </c>
      <c r="B7" s="20">
        <f>B4*B6</f>
        <v>20193.89526</v>
      </c>
      <c r="C7" s="21" t="s">
        <v>98</v>
      </c>
      <c r="D7" s="23" t="s">
        <v>99</v>
      </c>
      <c r="E7" s="87"/>
    </row>
    <row r="8" ht="15.75" customHeight="1">
      <c r="A8" s="74" t="s">
        <v>100</v>
      </c>
      <c r="B8" s="88"/>
      <c r="C8" s="83"/>
      <c r="D8" s="83"/>
      <c r="E8" s="89"/>
    </row>
    <row r="9" ht="15.75" customHeight="1">
      <c r="A9" s="79" t="s">
        <v>42</v>
      </c>
      <c r="B9" s="28">
        <v>0.292</v>
      </c>
      <c r="C9" s="20"/>
      <c r="D9" s="20" t="s">
        <v>43</v>
      </c>
      <c r="E9" s="90" t="s">
        <v>44</v>
      </c>
    </row>
    <row r="10" ht="15.75" customHeight="1">
      <c r="A10" s="79" t="s">
        <v>45</v>
      </c>
      <c r="B10" s="28">
        <v>0.244</v>
      </c>
      <c r="C10" s="20"/>
      <c r="D10" s="20" t="s">
        <v>43</v>
      </c>
      <c r="E10" s="91" t="s">
        <v>46</v>
      </c>
    </row>
    <row r="11" ht="15.75" customHeight="1">
      <c r="A11" s="79" t="s">
        <v>101</v>
      </c>
      <c r="B11" s="24">
        <f>B10/B9</f>
        <v>0.8356164384</v>
      </c>
      <c r="C11" s="21"/>
      <c r="D11" s="20"/>
      <c r="E11" s="92"/>
    </row>
    <row r="12" ht="15.75" customHeight="1">
      <c r="A12" s="93" t="s">
        <v>102</v>
      </c>
      <c r="B12" s="94">
        <f>B7*B11</f>
        <v>16874.35084</v>
      </c>
      <c r="C12" s="95" t="s">
        <v>103</v>
      </c>
      <c r="D12" s="96" t="s">
        <v>104</v>
      </c>
      <c r="E12" s="97"/>
    </row>
    <row r="13" ht="15.75" customHeight="1">
      <c r="E13" s="98"/>
    </row>
    <row r="14" ht="15.75" customHeight="1">
      <c r="E14" s="98"/>
    </row>
    <row r="15" ht="15.75" customHeight="1">
      <c r="E15" s="98"/>
    </row>
    <row r="16" ht="15.75" customHeight="1">
      <c r="A16" s="2"/>
      <c r="B16" s="99"/>
      <c r="E16" s="98"/>
    </row>
    <row r="17" ht="15.75" customHeight="1">
      <c r="A17" s="79"/>
      <c r="B17" s="100"/>
      <c r="E17" s="98"/>
    </row>
    <row r="18" ht="15.75" customHeight="1">
      <c r="A18" s="85"/>
      <c r="B18" s="24"/>
      <c r="E18" s="98"/>
    </row>
    <row r="19" ht="15.75" customHeight="1">
      <c r="A19" s="79"/>
      <c r="B19" s="24"/>
      <c r="E19" s="98"/>
    </row>
    <row r="20" ht="15.75" customHeight="1">
      <c r="A20" s="101"/>
      <c r="B20" s="102"/>
      <c r="E20" s="98"/>
    </row>
    <row r="21" ht="15.75" customHeight="1">
      <c r="E21" s="98"/>
    </row>
    <row r="22" ht="15.75" customHeight="1">
      <c r="E22" s="98"/>
    </row>
    <row r="23" ht="15.75" customHeight="1">
      <c r="E23" s="98"/>
    </row>
    <row r="24" ht="15.75" customHeight="1">
      <c r="E24" s="98"/>
    </row>
    <row r="25" ht="15.75" customHeight="1">
      <c r="E25" s="98"/>
    </row>
    <row r="26" ht="15.75" customHeight="1">
      <c r="E26" s="98"/>
    </row>
    <row r="27" ht="15.75" customHeight="1">
      <c r="E27" s="98"/>
    </row>
    <row r="28" ht="15.75" customHeight="1">
      <c r="E28" s="98"/>
    </row>
    <row r="29" ht="15.75" customHeight="1">
      <c r="E29" s="98"/>
    </row>
    <row r="30" ht="15.75" customHeight="1">
      <c r="E30" s="98"/>
    </row>
    <row r="31" ht="15.75" customHeight="1">
      <c r="E31" s="98"/>
    </row>
    <row r="32" ht="15.75" customHeight="1">
      <c r="E32" s="98"/>
    </row>
    <row r="33" ht="15.75" customHeight="1">
      <c r="E33" s="98"/>
    </row>
    <row r="34" ht="15.75" customHeight="1">
      <c r="E34" s="98"/>
    </row>
    <row r="35" ht="15.75" customHeight="1">
      <c r="E35" s="98"/>
    </row>
    <row r="36" ht="15.75" customHeight="1">
      <c r="E36" s="98"/>
    </row>
    <row r="37" ht="15.75" customHeight="1">
      <c r="E37" s="98"/>
    </row>
    <row r="38" ht="15.75" customHeight="1">
      <c r="E38" s="98"/>
    </row>
    <row r="39" ht="15.75" customHeight="1">
      <c r="E39" s="98"/>
    </row>
    <row r="40" ht="15.75" customHeight="1">
      <c r="E40" s="98"/>
    </row>
    <row r="41" ht="15.75" customHeight="1">
      <c r="E41" s="98"/>
    </row>
    <row r="42" ht="15.75" customHeight="1">
      <c r="E42" s="98"/>
    </row>
    <row r="43" ht="15.75" customHeight="1">
      <c r="E43" s="98"/>
    </row>
    <row r="44" ht="15.75" customHeight="1">
      <c r="E44" s="98"/>
    </row>
    <row r="45" ht="15.75" customHeight="1">
      <c r="E45" s="98"/>
    </row>
    <row r="46" ht="15.75" customHeight="1">
      <c r="E46" s="98"/>
    </row>
    <row r="47" ht="15.75" customHeight="1">
      <c r="E47" s="98"/>
    </row>
    <row r="48" ht="15.75" customHeight="1">
      <c r="E48" s="98"/>
    </row>
    <row r="49" ht="15.75" customHeight="1">
      <c r="E49" s="98"/>
    </row>
    <row r="50" ht="15.75" customHeight="1">
      <c r="E50" s="98"/>
    </row>
    <row r="51" ht="15.75" customHeight="1">
      <c r="E51" s="98"/>
    </row>
    <row r="52" ht="15.75" customHeight="1">
      <c r="E52" s="98"/>
    </row>
    <row r="53" ht="15.75" customHeight="1">
      <c r="E53" s="98"/>
    </row>
    <row r="54" ht="15.75" customHeight="1">
      <c r="E54" s="98"/>
    </row>
    <row r="55" ht="15.75" customHeight="1">
      <c r="E55" s="98"/>
    </row>
    <row r="56" ht="15.75" customHeight="1">
      <c r="E56" s="98"/>
    </row>
    <row r="57" ht="15.75" customHeight="1">
      <c r="E57" s="98"/>
    </row>
    <row r="58" ht="15.75" customHeight="1">
      <c r="E58" s="98"/>
    </row>
    <row r="59" ht="15.75" customHeight="1">
      <c r="E59" s="98"/>
    </row>
    <row r="60" ht="15.75" customHeight="1">
      <c r="E60" s="98"/>
    </row>
    <row r="61" ht="15.75" customHeight="1">
      <c r="E61" s="98"/>
    </row>
    <row r="62" ht="15.75" customHeight="1">
      <c r="E62" s="98"/>
    </row>
    <row r="63" ht="15.75" customHeight="1">
      <c r="E63" s="98"/>
    </row>
    <row r="64" ht="15.75" customHeight="1">
      <c r="E64" s="98"/>
    </row>
    <row r="65" ht="15.75" customHeight="1">
      <c r="E65" s="98"/>
    </row>
    <row r="66" ht="15.75" customHeight="1">
      <c r="E66" s="98"/>
    </row>
    <row r="67" ht="15.75" customHeight="1">
      <c r="E67" s="98"/>
    </row>
    <row r="68" ht="15.75" customHeight="1">
      <c r="E68" s="98"/>
    </row>
    <row r="69" ht="15.75" customHeight="1">
      <c r="E69" s="98"/>
    </row>
    <row r="70" ht="15.75" customHeight="1">
      <c r="E70" s="98"/>
    </row>
    <row r="71" ht="15.75" customHeight="1">
      <c r="E71" s="98"/>
    </row>
    <row r="72" ht="15.75" customHeight="1">
      <c r="E72" s="98"/>
    </row>
    <row r="73" ht="15.75" customHeight="1">
      <c r="E73" s="98"/>
    </row>
    <row r="74" ht="15.75" customHeight="1">
      <c r="E74" s="98"/>
    </row>
    <row r="75" ht="15.75" customHeight="1">
      <c r="E75" s="98"/>
    </row>
    <row r="76" ht="15.75" customHeight="1">
      <c r="E76" s="98"/>
    </row>
    <row r="77" ht="15.75" customHeight="1">
      <c r="E77" s="98"/>
    </row>
    <row r="78" ht="15.75" customHeight="1">
      <c r="E78" s="98"/>
    </row>
    <row r="79" ht="15.75" customHeight="1">
      <c r="E79" s="98"/>
    </row>
    <row r="80" ht="15.75" customHeight="1">
      <c r="E80" s="98"/>
    </row>
    <row r="81" ht="15.75" customHeight="1">
      <c r="E81" s="98"/>
    </row>
    <row r="82" ht="15.75" customHeight="1">
      <c r="E82" s="98"/>
    </row>
    <row r="83" ht="15.75" customHeight="1">
      <c r="E83" s="98"/>
    </row>
    <row r="84" ht="15.75" customHeight="1">
      <c r="E84" s="98"/>
    </row>
    <row r="85" ht="15.75" customHeight="1">
      <c r="E85" s="98"/>
    </row>
    <row r="86" ht="15.75" customHeight="1">
      <c r="E86" s="98"/>
    </row>
    <row r="87" ht="15.75" customHeight="1">
      <c r="E87" s="98"/>
    </row>
    <row r="88" ht="15.75" customHeight="1">
      <c r="E88" s="98"/>
    </row>
    <row r="89" ht="15.75" customHeight="1">
      <c r="E89" s="98"/>
    </row>
    <row r="90" ht="15.75" customHeight="1">
      <c r="E90" s="98"/>
    </row>
    <row r="91" ht="15.75" customHeight="1">
      <c r="E91" s="98"/>
    </row>
    <row r="92" ht="15.75" customHeight="1">
      <c r="E92" s="98"/>
    </row>
    <row r="93" ht="15.75" customHeight="1">
      <c r="E93" s="98"/>
    </row>
    <row r="94" ht="15.75" customHeight="1">
      <c r="E94" s="98"/>
    </row>
    <row r="95" ht="15.75" customHeight="1">
      <c r="E95" s="98"/>
    </row>
    <row r="96" ht="15.75" customHeight="1">
      <c r="E96" s="98"/>
    </row>
    <row r="97" ht="15.75" customHeight="1">
      <c r="E97" s="98"/>
    </row>
    <row r="98" ht="15.75" customHeight="1">
      <c r="E98" s="98"/>
    </row>
    <row r="99" ht="15.75" customHeight="1">
      <c r="E99" s="98"/>
    </row>
    <row r="100" ht="15.75" customHeight="1">
      <c r="E100" s="98"/>
    </row>
    <row r="101" ht="15.75" customHeight="1">
      <c r="E101" s="98"/>
    </row>
    <row r="102" ht="15.75" customHeight="1">
      <c r="E102" s="98"/>
    </row>
    <row r="103" ht="15.75" customHeight="1">
      <c r="E103" s="98"/>
    </row>
    <row r="104" ht="15.75" customHeight="1">
      <c r="E104" s="98"/>
    </row>
    <row r="105" ht="15.75" customHeight="1">
      <c r="E105" s="98"/>
    </row>
    <row r="106" ht="15.75" customHeight="1">
      <c r="E106" s="98"/>
    </row>
    <row r="107" ht="15.75" customHeight="1">
      <c r="E107" s="98"/>
    </row>
    <row r="108" ht="15.75" customHeight="1">
      <c r="E108" s="98"/>
    </row>
    <row r="109" ht="15.75" customHeight="1">
      <c r="E109" s="98"/>
    </row>
    <row r="110" ht="15.75" customHeight="1">
      <c r="E110" s="98"/>
    </row>
    <row r="111" ht="15.75" customHeight="1">
      <c r="E111" s="98"/>
    </row>
    <row r="112" ht="15.75" customHeight="1">
      <c r="E112" s="98"/>
    </row>
    <row r="113" ht="15.75" customHeight="1">
      <c r="E113" s="98"/>
    </row>
    <row r="114" ht="15.75" customHeight="1">
      <c r="E114" s="98"/>
    </row>
    <row r="115" ht="15.75" customHeight="1">
      <c r="E115" s="98"/>
    </row>
    <row r="116" ht="15.75" customHeight="1">
      <c r="E116" s="98"/>
    </row>
    <row r="117" ht="15.75" customHeight="1">
      <c r="E117" s="98"/>
    </row>
    <row r="118" ht="15.75" customHeight="1">
      <c r="E118" s="98"/>
    </row>
    <row r="119" ht="15.75" customHeight="1">
      <c r="E119" s="98"/>
    </row>
    <row r="120" ht="15.75" customHeight="1">
      <c r="E120" s="98"/>
    </row>
    <row r="121" ht="15.75" customHeight="1">
      <c r="E121" s="98"/>
    </row>
    <row r="122" ht="15.75" customHeight="1">
      <c r="E122" s="98"/>
    </row>
    <row r="123" ht="15.75" customHeight="1">
      <c r="E123" s="98"/>
    </row>
    <row r="124" ht="15.75" customHeight="1">
      <c r="E124" s="98"/>
    </row>
    <row r="125" ht="15.75" customHeight="1">
      <c r="E125" s="98"/>
    </row>
    <row r="126" ht="15.75" customHeight="1">
      <c r="E126" s="98"/>
    </row>
    <row r="127" ht="15.75" customHeight="1">
      <c r="E127" s="98"/>
    </row>
    <row r="128" ht="15.75" customHeight="1">
      <c r="E128" s="98"/>
    </row>
    <row r="129" ht="15.75" customHeight="1">
      <c r="E129" s="98"/>
    </row>
    <row r="130" ht="15.75" customHeight="1">
      <c r="E130" s="98"/>
    </row>
    <row r="131" ht="15.75" customHeight="1">
      <c r="E131" s="98"/>
    </row>
    <row r="132" ht="15.75" customHeight="1">
      <c r="E132" s="98"/>
    </row>
    <row r="133" ht="15.75" customHeight="1">
      <c r="E133" s="98"/>
    </row>
    <row r="134" ht="15.75" customHeight="1">
      <c r="E134" s="98"/>
    </row>
    <row r="135" ht="15.75" customHeight="1">
      <c r="E135" s="98"/>
    </row>
    <row r="136" ht="15.75" customHeight="1">
      <c r="E136" s="98"/>
    </row>
    <row r="137" ht="15.75" customHeight="1">
      <c r="E137" s="98"/>
    </row>
    <row r="138" ht="15.75" customHeight="1">
      <c r="E138" s="98"/>
    </row>
    <row r="139" ht="15.75" customHeight="1">
      <c r="E139" s="98"/>
    </row>
    <row r="140" ht="15.75" customHeight="1">
      <c r="E140" s="98"/>
    </row>
    <row r="141" ht="15.75" customHeight="1">
      <c r="E141" s="98"/>
    </row>
    <row r="142" ht="15.75" customHeight="1">
      <c r="E142" s="98"/>
    </row>
    <row r="143" ht="15.75" customHeight="1">
      <c r="E143" s="98"/>
    </row>
    <row r="144" ht="15.75" customHeight="1">
      <c r="E144" s="98"/>
    </row>
    <row r="145" ht="15.75" customHeight="1">
      <c r="E145" s="98"/>
    </row>
    <row r="146" ht="15.75" customHeight="1">
      <c r="E146" s="98"/>
    </row>
    <row r="147" ht="15.75" customHeight="1">
      <c r="E147" s="98"/>
    </row>
    <row r="148" ht="15.75" customHeight="1">
      <c r="E148" s="98"/>
    </row>
    <row r="149" ht="15.75" customHeight="1">
      <c r="E149" s="98"/>
    </row>
    <row r="150" ht="15.75" customHeight="1">
      <c r="E150" s="98"/>
    </row>
    <row r="151" ht="15.75" customHeight="1">
      <c r="E151" s="98"/>
    </row>
    <row r="152" ht="15.75" customHeight="1">
      <c r="E152" s="98"/>
    </row>
    <row r="153" ht="15.75" customHeight="1">
      <c r="E153" s="98"/>
    </row>
    <row r="154" ht="15.75" customHeight="1">
      <c r="E154" s="98"/>
    </row>
    <row r="155" ht="15.75" customHeight="1">
      <c r="E155" s="98"/>
    </row>
    <row r="156" ht="15.75" customHeight="1">
      <c r="E156" s="98"/>
    </row>
    <row r="157" ht="15.75" customHeight="1">
      <c r="E157" s="98"/>
    </row>
    <row r="158" ht="15.75" customHeight="1">
      <c r="E158" s="98"/>
    </row>
    <row r="159" ht="15.75" customHeight="1">
      <c r="E159" s="98"/>
    </row>
    <row r="160" ht="15.75" customHeight="1">
      <c r="E160" s="98"/>
    </row>
    <row r="161" ht="15.75" customHeight="1">
      <c r="E161" s="98"/>
    </row>
    <row r="162" ht="15.75" customHeight="1">
      <c r="E162" s="98"/>
    </row>
    <row r="163" ht="15.75" customHeight="1">
      <c r="E163" s="98"/>
    </row>
    <row r="164" ht="15.75" customHeight="1">
      <c r="E164" s="98"/>
    </row>
    <row r="165" ht="15.75" customHeight="1">
      <c r="E165" s="98"/>
    </row>
    <row r="166" ht="15.75" customHeight="1">
      <c r="E166" s="98"/>
    </row>
    <row r="167" ht="15.75" customHeight="1">
      <c r="E167" s="98"/>
    </row>
    <row r="168" ht="15.75" customHeight="1">
      <c r="E168" s="98"/>
    </row>
    <row r="169" ht="15.75" customHeight="1">
      <c r="E169" s="98"/>
    </row>
    <row r="170" ht="15.75" customHeight="1">
      <c r="E170" s="98"/>
    </row>
    <row r="171" ht="15.75" customHeight="1">
      <c r="E171" s="98"/>
    </row>
    <row r="172" ht="15.75" customHeight="1">
      <c r="E172" s="98"/>
    </row>
    <row r="173" ht="15.75" customHeight="1">
      <c r="E173" s="98"/>
    </row>
    <row r="174" ht="15.75" customHeight="1">
      <c r="E174" s="98"/>
    </row>
    <row r="175" ht="15.75" customHeight="1">
      <c r="E175" s="98"/>
    </row>
    <row r="176" ht="15.75" customHeight="1">
      <c r="E176" s="98"/>
    </row>
    <row r="177" ht="15.75" customHeight="1">
      <c r="E177" s="98"/>
    </row>
    <row r="178" ht="15.75" customHeight="1">
      <c r="E178" s="98"/>
    </row>
    <row r="179" ht="15.75" customHeight="1">
      <c r="E179" s="98"/>
    </row>
    <row r="180" ht="15.75" customHeight="1">
      <c r="E180" s="98"/>
    </row>
    <row r="181" ht="15.75" customHeight="1">
      <c r="E181" s="98"/>
    </row>
    <row r="182" ht="15.75" customHeight="1">
      <c r="E182" s="98"/>
    </row>
    <row r="183" ht="15.75" customHeight="1">
      <c r="E183" s="98"/>
    </row>
    <row r="184" ht="15.75" customHeight="1">
      <c r="E184" s="98"/>
    </row>
    <row r="185" ht="15.75" customHeight="1">
      <c r="E185" s="98"/>
    </row>
    <row r="186" ht="15.75" customHeight="1">
      <c r="E186" s="98"/>
    </row>
    <row r="187" ht="15.75" customHeight="1">
      <c r="E187" s="98"/>
    </row>
    <row r="188" ht="15.75" customHeight="1">
      <c r="E188" s="98"/>
    </row>
    <row r="189" ht="15.75" customHeight="1">
      <c r="E189" s="98"/>
    </row>
    <row r="190" ht="15.75" customHeight="1">
      <c r="E190" s="98"/>
    </row>
    <row r="191" ht="15.75" customHeight="1">
      <c r="E191" s="98"/>
    </row>
    <row r="192" ht="15.75" customHeight="1">
      <c r="E192" s="98"/>
    </row>
    <row r="193" ht="15.75" customHeight="1">
      <c r="E193" s="98"/>
    </row>
    <row r="194" ht="15.75" customHeight="1">
      <c r="E194" s="98"/>
    </row>
    <row r="195" ht="15.75" customHeight="1">
      <c r="E195" s="98"/>
    </row>
    <row r="196" ht="15.75" customHeight="1">
      <c r="E196" s="98"/>
    </row>
    <row r="197" ht="15.75" customHeight="1">
      <c r="E197" s="98"/>
    </row>
    <row r="198" ht="15.75" customHeight="1">
      <c r="E198" s="98"/>
    </row>
    <row r="199" ht="15.75" customHeight="1">
      <c r="E199" s="98"/>
    </row>
    <row r="200" ht="15.75" customHeight="1">
      <c r="E200" s="98"/>
    </row>
    <row r="201" ht="15.75" customHeight="1">
      <c r="E201" s="98"/>
    </row>
    <row r="202" ht="15.75" customHeight="1">
      <c r="E202" s="98"/>
    </row>
    <row r="203" ht="15.75" customHeight="1">
      <c r="E203" s="98"/>
    </row>
    <row r="204" ht="15.75" customHeight="1">
      <c r="E204" s="98"/>
    </row>
    <row r="205" ht="15.75" customHeight="1">
      <c r="E205" s="98"/>
    </row>
    <row r="206" ht="15.75" customHeight="1">
      <c r="E206" s="98"/>
    </row>
    <row r="207" ht="15.75" customHeight="1">
      <c r="E207" s="98"/>
    </row>
    <row r="208" ht="15.75" customHeight="1">
      <c r="E208" s="98"/>
    </row>
    <row r="209" ht="15.75" customHeight="1">
      <c r="E209" s="98"/>
    </row>
    <row r="210" ht="15.75" customHeight="1">
      <c r="E210" s="98"/>
    </row>
    <row r="211" ht="15.75" customHeight="1">
      <c r="E211" s="98"/>
    </row>
    <row r="212" ht="15.75" customHeight="1">
      <c r="E212" s="98"/>
    </row>
    <row r="213" ht="15.75" customHeight="1">
      <c r="E213" s="98"/>
    </row>
    <row r="214" ht="15.75" customHeight="1">
      <c r="E214" s="98"/>
    </row>
    <row r="215" ht="15.75" customHeight="1">
      <c r="E215" s="98"/>
    </row>
    <row r="216" ht="15.75" customHeight="1">
      <c r="E216" s="98"/>
    </row>
    <row r="217" ht="15.75" customHeight="1">
      <c r="E217" s="98"/>
    </row>
    <row r="218" ht="15.75" customHeight="1">
      <c r="E218" s="98"/>
    </row>
    <row r="219" ht="15.75" customHeight="1">
      <c r="E219" s="98"/>
    </row>
    <row r="220" ht="15.75" customHeight="1">
      <c r="E220" s="98"/>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display="Viz sheet" location="'Pomocná data II. Náklady zdravo'!A1" ref="E2"/>
    <hyperlink r:id="rId1" ref="E6"/>
    <hyperlink r:id="rId2" ref="E9"/>
    <hyperlink r:id="rId3" ref="E10"/>
  </hyperlinks>
  <drawing r:id="rId4"/>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2CC"/>
    <outlinePr summaryBelow="0" summaryRight="0"/>
  </sheetPr>
  <sheetViews>
    <sheetView workbookViewId="0"/>
  </sheetViews>
  <sheetFormatPr customHeight="1" defaultColWidth="12.63" defaultRowHeight="15.0"/>
  <cols>
    <col customWidth="1" min="1" max="1" width="47.13"/>
    <col customWidth="1" min="2" max="3" width="12.63"/>
    <col customWidth="1" min="4" max="4" width="78.0"/>
    <col customWidth="1" min="5" max="5" width="21.63"/>
    <col customWidth="1" min="6" max="6" width="12.63"/>
  </cols>
  <sheetData>
    <row r="1" ht="15.75" customHeight="1">
      <c r="A1" s="12" t="s">
        <v>105</v>
      </c>
      <c r="B1" s="12">
        <v>2022.0</v>
      </c>
      <c r="C1" s="13" t="s">
        <v>26</v>
      </c>
      <c r="D1" s="13" t="s">
        <v>27</v>
      </c>
      <c r="E1" s="61" t="s">
        <v>28</v>
      </c>
    </row>
    <row r="2" ht="15.75" customHeight="1">
      <c r="A2" s="103" t="s">
        <v>106</v>
      </c>
      <c r="B2" s="104"/>
      <c r="C2" s="105"/>
      <c r="D2" s="106"/>
      <c r="E2" s="107"/>
    </row>
    <row r="3" ht="15.75" customHeight="1">
      <c r="A3" s="19" t="s">
        <v>33</v>
      </c>
      <c r="B3" s="108">
        <v>386034.21</v>
      </c>
      <c r="C3" s="34"/>
      <c r="D3" s="109" t="s">
        <v>107</v>
      </c>
      <c r="E3" s="110" t="s">
        <v>34</v>
      </c>
      <c r="F3" s="111"/>
    </row>
    <row r="4" ht="15.75" customHeight="1">
      <c r="A4" s="19" t="s">
        <v>35</v>
      </c>
      <c r="B4" s="112">
        <v>67014.22</v>
      </c>
      <c r="C4" s="34"/>
      <c r="D4" s="109" t="s">
        <v>107</v>
      </c>
      <c r="E4" s="110" t="s">
        <v>34</v>
      </c>
      <c r="F4" s="111"/>
    </row>
    <row r="5" ht="15.75" customHeight="1">
      <c r="A5" s="106" t="s">
        <v>108</v>
      </c>
      <c r="B5" s="113"/>
      <c r="C5" s="106"/>
      <c r="D5" s="106"/>
      <c r="E5" s="106"/>
    </row>
    <row r="6" ht="15.75" customHeight="1">
      <c r="A6" s="34" t="s">
        <v>109</v>
      </c>
      <c r="B6" s="43">
        <f>'Referenční hodnoty ČP'!B17</f>
        <v>91.954</v>
      </c>
      <c r="C6" s="34" t="s">
        <v>110</v>
      </c>
      <c r="D6" s="34"/>
      <c r="E6" s="114" t="s">
        <v>111</v>
      </c>
    </row>
    <row r="7" ht="15.75" customHeight="1">
      <c r="A7" s="34" t="s">
        <v>112</v>
      </c>
      <c r="B7" s="35">
        <f>'Price Convertor'!AB35</f>
        <v>102.2942655</v>
      </c>
      <c r="C7" s="34" t="s">
        <v>110</v>
      </c>
      <c r="D7" s="34" t="s">
        <v>113</v>
      </c>
      <c r="E7" s="115" t="s">
        <v>114</v>
      </c>
    </row>
    <row r="8" ht="15.75" customHeight="1">
      <c r="A8" s="116" t="s">
        <v>115</v>
      </c>
      <c r="B8" s="35">
        <v>42.7</v>
      </c>
      <c r="C8" s="34" t="s">
        <v>116</v>
      </c>
      <c r="D8" s="34" t="s">
        <v>117</v>
      </c>
      <c r="E8" s="115" t="s">
        <v>118</v>
      </c>
    </row>
    <row r="9" ht="15.75" customHeight="1">
      <c r="A9" s="34" t="s">
        <v>119</v>
      </c>
      <c r="B9" s="35">
        <f>'Pomocná data I. Naděje dožití '!B5</f>
        <v>37.70709203</v>
      </c>
      <c r="C9" s="34" t="s">
        <v>116</v>
      </c>
      <c r="D9" s="34" t="s">
        <v>120</v>
      </c>
      <c r="E9" s="115" t="s">
        <v>89</v>
      </c>
    </row>
    <row r="10" ht="15.75" customHeight="1">
      <c r="A10" s="47" t="s">
        <v>121</v>
      </c>
      <c r="B10" s="117">
        <f>B7/B9</f>
        <v>2.712865407</v>
      </c>
      <c r="C10" s="47" t="s">
        <v>31</v>
      </c>
      <c r="D10" s="47" t="s">
        <v>122</v>
      </c>
      <c r="E10" s="118"/>
    </row>
    <row r="11" ht="15.75" customHeight="1">
      <c r="A11" s="106" t="s">
        <v>105</v>
      </c>
      <c r="B11" s="119"/>
      <c r="C11" s="106"/>
      <c r="D11" s="106"/>
      <c r="E11" s="120"/>
    </row>
    <row r="12" ht="15.75" customHeight="1">
      <c r="A12" s="34" t="s">
        <v>123</v>
      </c>
      <c r="B12" s="35">
        <f>B10*B3</f>
        <v>1047258.854</v>
      </c>
      <c r="C12" s="34" t="s">
        <v>31</v>
      </c>
      <c r="D12" s="34" t="s">
        <v>124</v>
      </c>
      <c r="E12" s="121"/>
    </row>
    <row r="13" ht="15.75" customHeight="1">
      <c r="A13" s="34" t="s">
        <v>125</v>
      </c>
      <c r="B13" s="35">
        <f>B10*B4</f>
        <v>181800.5592</v>
      </c>
      <c r="C13" s="34" t="s">
        <v>31</v>
      </c>
      <c r="D13" s="34" t="s">
        <v>124</v>
      </c>
      <c r="E13" s="122"/>
    </row>
    <row r="14" ht="15.75" customHeight="1">
      <c r="A14" s="49" t="s">
        <v>126</v>
      </c>
      <c r="B14" s="50">
        <f>B12+B13</f>
        <v>1229059.413</v>
      </c>
      <c r="C14" s="38" t="s">
        <v>31</v>
      </c>
      <c r="D14" s="38"/>
      <c r="E14" s="123"/>
    </row>
    <row r="15" ht="15.75" customHeight="1">
      <c r="E15" s="65"/>
    </row>
    <row r="16" ht="15.75" customHeight="1">
      <c r="E16" s="65"/>
    </row>
    <row r="17" ht="15.75" customHeight="1">
      <c r="E17" s="65"/>
    </row>
    <row r="18" ht="15.75" customHeight="1">
      <c r="E18" s="65"/>
    </row>
    <row r="19" ht="15.75" customHeight="1">
      <c r="E19" s="65"/>
    </row>
    <row r="20" ht="15.75" customHeight="1">
      <c r="E20" s="65"/>
    </row>
    <row r="21" ht="15.75" customHeight="1">
      <c r="E21" s="65"/>
    </row>
    <row r="22" ht="15.75" customHeight="1">
      <c r="E22" s="65"/>
    </row>
    <row r="23" ht="15.75" customHeight="1">
      <c r="B23" s="58"/>
      <c r="E23" s="65"/>
    </row>
    <row r="24" ht="15.75" customHeight="1">
      <c r="B24" s="58"/>
      <c r="E24" s="65"/>
    </row>
    <row r="25" ht="15.75" customHeight="1">
      <c r="B25" s="58"/>
      <c r="E25" s="65"/>
    </row>
    <row r="26" ht="15.75" customHeight="1">
      <c r="B26" s="58"/>
    </row>
    <row r="27" ht="15.75" customHeight="1">
      <c r="E27" s="65"/>
    </row>
    <row r="28" ht="15.75" customHeight="1"/>
    <row r="29" ht="15.75" customHeight="1">
      <c r="E29" s="65"/>
    </row>
    <row r="30" ht="15.75" customHeight="1">
      <c r="E30" s="65"/>
    </row>
    <row r="31" ht="15.75" customHeight="1">
      <c r="E31" s="65"/>
    </row>
    <row r="32" ht="15.75" customHeight="1">
      <c r="E32" s="65"/>
    </row>
    <row r="33" ht="15.75" customHeight="1">
      <c r="E33" s="65"/>
    </row>
    <row r="34" ht="15.75" customHeight="1">
      <c r="E34" s="65"/>
    </row>
    <row r="35" ht="15.75" customHeight="1">
      <c r="E35" s="65"/>
    </row>
    <row r="36" ht="15.75" customHeight="1">
      <c r="E36" s="65"/>
    </row>
    <row r="37" ht="15.75" customHeight="1">
      <c r="E37" s="65"/>
    </row>
    <row r="38" ht="15.75" customHeight="1">
      <c r="E38" s="65"/>
    </row>
    <row r="39" ht="15.75" customHeight="1">
      <c r="E39" s="65"/>
    </row>
    <row r="40" ht="15.75" customHeight="1">
      <c r="E40" s="65"/>
    </row>
    <row r="41" ht="15.75" customHeight="1">
      <c r="E41" s="65"/>
    </row>
    <row r="42" ht="15.75" customHeight="1">
      <c r="E42" s="65"/>
    </row>
    <row r="43" ht="15.75" customHeight="1">
      <c r="E43" s="65"/>
    </row>
    <row r="44" ht="15.75" customHeight="1">
      <c r="E44" s="65"/>
    </row>
    <row r="45" ht="15.75" customHeight="1">
      <c r="E45" s="65"/>
    </row>
    <row r="46" ht="15.75" customHeight="1">
      <c r="E46" s="65"/>
    </row>
    <row r="47" ht="15.75" customHeight="1">
      <c r="E47" s="65"/>
    </row>
    <row r="48" ht="15.75" customHeight="1">
      <c r="E48" s="65"/>
    </row>
    <row r="49" ht="15.75" customHeight="1">
      <c r="E49" s="65"/>
    </row>
    <row r="50" ht="15.75" customHeight="1">
      <c r="E50" s="65"/>
    </row>
    <row r="51" ht="15.75" customHeight="1">
      <c r="E51" s="65"/>
    </row>
    <row r="52" ht="15.75" customHeight="1">
      <c r="E52" s="65"/>
    </row>
    <row r="53" ht="15.75" customHeight="1">
      <c r="E53" s="65"/>
    </row>
    <row r="54" ht="15.75" customHeight="1">
      <c r="E54" s="65"/>
    </row>
    <row r="55" ht="15.75" customHeight="1">
      <c r="E55" s="65"/>
    </row>
    <row r="56" ht="15.75" customHeight="1">
      <c r="E56" s="65"/>
    </row>
    <row r="57" ht="15.75" customHeight="1">
      <c r="E57" s="65"/>
    </row>
    <row r="58" ht="15.75" customHeight="1">
      <c r="E58" s="65"/>
    </row>
    <row r="59" ht="15.75" customHeight="1">
      <c r="E59" s="65"/>
    </row>
    <row r="60" ht="15.75" customHeight="1">
      <c r="E60" s="65"/>
    </row>
    <row r="61" ht="15.75" customHeight="1">
      <c r="E61" s="65"/>
    </row>
    <row r="62" ht="15.75" customHeight="1">
      <c r="E62" s="65"/>
    </row>
    <row r="63" ht="15.75" customHeight="1">
      <c r="E63" s="65"/>
    </row>
    <row r="64" ht="15.75" customHeight="1">
      <c r="E64" s="65"/>
    </row>
    <row r="65" ht="15.75" customHeight="1">
      <c r="E65" s="65"/>
    </row>
    <row r="66" ht="15.75" customHeight="1">
      <c r="E66" s="65"/>
    </row>
    <row r="67" ht="15.75" customHeight="1">
      <c r="E67" s="65"/>
    </row>
    <row r="68" ht="15.75" customHeight="1">
      <c r="E68" s="65"/>
    </row>
    <row r="69" ht="15.75" customHeight="1">
      <c r="E69" s="65"/>
    </row>
    <row r="70" ht="15.75" customHeight="1">
      <c r="E70" s="65"/>
    </row>
    <row r="71" ht="15.75" customHeight="1">
      <c r="E71" s="65"/>
    </row>
    <row r="72" ht="15.75" customHeight="1">
      <c r="E72" s="65"/>
    </row>
    <row r="73" ht="15.75" customHeight="1">
      <c r="E73" s="65"/>
    </row>
    <row r="74" ht="15.75" customHeight="1">
      <c r="E74" s="65"/>
    </row>
    <row r="75" ht="15.75" customHeight="1">
      <c r="E75" s="65"/>
    </row>
    <row r="76" ht="15.75" customHeight="1">
      <c r="E76" s="65"/>
    </row>
    <row r="77" ht="15.75" customHeight="1">
      <c r="E77" s="65"/>
    </row>
    <row r="78" ht="15.75" customHeight="1">
      <c r="E78" s="65"/>
    </row>
    <row r="79" ht="15.75" customHeight="1">
      <c r="E79" s="65"/>
    </row>
    <row r="80" ht="15.75" customHeight="1">
      <c r="E80" s="65"/>
    </row>
    <row r="81" ht="15.75" customHeight="1">
      <c r="E81" s="65"/>
    </row>
    <row r="82" ht="15.75" customHeight="1">
      <c r="E82" s="65"/>
    </row>
    <row r="83" ht="15.75" customHeight="1">
      <c r="E83" s="65"/>
    </row>
    <row r="84" ht="15.75" customHeight="1">
      <c r="E84" s="65"/>
    </row>
    <row r="85" ht="15.75" customHeight="1">
      <c r="E85" s="65"/>
    </row>
    <row r="86" ht="15.75" customHeight="1">
      <c r="E86" s="65"/>
    </row>
    <row r="87" ht="15.75" customHeight="1">
      <c r="E87" s="65"/>
    </row>
    <row r="88" ht="15.75" customHeight="1">
      <c r="E88" s="65"/>
    </row>
    <row r="89" ht="15.75" customHeight="1">
      <c r="E89" s="65"/>
    </row>
    <row r="90" ht="15.75" customHeight="1">
      <c r="E90" s="65"/>
    </row>
    <row r="91" ht="15.75" customHeight="1">
      <c r="E91" s="65"/>
    </row>
    <row r="92" ht="15.75" customHeight="1">
      <c r="E92" s="65"/>
    </row>
    <row r="93" ht="15.75" customHeight="1">
      <c r="E93" s="65"/>
    </row>
    <row r="94" ht="15.75" customHeight="1">
      <c r="E94" s="65"/>
    </row>
    <row r="95" ht="15.75" customHeight="1">
      <c r="E95" s="65"/>
    </row>
    <row r="96" ht="15.75" customHeight="1">
      <c r="E96" s="65"/>
    </row>
    <row r="97" ht="15.75" customHeight="1">
      <c r="E97" s="65"/>
    </row>
    <row r="98" ht="15.75" customHeight="1">
      <c r="E98" s="65"/>
    </row>
    <row r="99" ht="15.75" customHeight="1">
      <c r="E99" s="65"/>
    </row>
    <row r="100" ht="15.75" customHeight="1">
      <c r="E100" s="65"/>
    </row>
    <row r="101" ht="15.75" customHeight="1">
      <c r="E101" s="65"/>
    </row>
    <row r="102" ht="15.75" customHeight="1">
      <c r="E102" s="65"/>
    </row>
    <row r="103" ht="15.75" customHeight="1">
      <c r="E103" s="65"/>
    </row>
    <row r="104" ht="15.75" customHeight="1">
      <c r="E104" s="65"/>
    </row>
    <row r="105" ht="15.75" customHeight="1">
      <c r="E105" s="65"/>
    </row>
    <row r="106" ht="15.75" customHeight="1">
      <c r="E106" s="65"/>
    </row>
    <row r="107" ht="15.75" customHeight="1">
      <c r="E107" s="65"/>
    </row>
    <row r="108" ht="15.75" customHeight="1">
      <c r="E108" s="65"/>
    </row>
    <row r="109" ht="15.75" customHeight="1">
      <c r="E109" s="65"/>
    </row>
    <row r="110" ht="15.75" customHeight="1">
      <c r="E110" s="65"/>
    </row>
    <row r="111" ht="15.75" customHeight="1">
      <c r="E111" s="65"/>
    </row>
    <row r="112" ht="15.75" customHeight="1">
      <c r="E112" s="65"/>
    </row>
    <row r="113" ht="15.75" customHeight="1">
      <c r="E113" s="65"/>
    </row>
    <row r="114" ht="15.75" customHeight="1">
      <c r="E114" s="65"/>
    </row>
    <row r="115" ht="15.75" customHeight="1">
      <c r="E115" s="65"/>
    </row>
    <row r="116" ht="15.75" customHeight="1">
      <c r="E116" s="65"/>
    </row>
    <row r="117" ht="15.75" customHeight="1">
      <c r="E117" s="65"/>
    </row>
    <row r="118" ht="15.75" customHeight="1">
      <c r="E118" s="65"/>
    </row>
    <row r="119" ht="15.75" customHeight="1">
      <c r="E119" s="65"/>
    </row>
    <row r="120" ht="15.75" customHeight="1">
      <c r="E120" s="65"/>
    </row>
    <row r="121" ht="15.75" customHeight="1">
      <c r="E121" s="65"/>
    </row>
    <row r="122" ht="15.75" customHeight="1">
      <c r="E122" s="65"/>
    </row>
    <row r="123" ht="15.75" customHeight="1">
      <c r="E123" s="65"/>
    </row>
    <row r="124" ht="15.75" customHeight="1">
      <c r="E124" s="65"/>
    </row>
    <row r="125" ht="15.75" customHeight="1">
      <c r="E125" s="65"/>
    </row>
    <row r="126" ht="15.75" customHeight="1">
      <c r="E126" s="65"/>
    </row>
    <row r="127" ht="15.75" customHeight="1">
      <c r="E127" s="65"/>
    </row>
    <row r="128" ht="15.75" customHeight="1">
      <c r="E128" s="65"/>
    </row>
    <row r="129" ht="15.75" customHeight="1">
      <c r="E129" s="65"/>
    </row>
    <row r="130" ht="15.75" customHeight="1">
      <c r="E130" s="65"/>
    </row>
    <row r="131" ht="15.75" customHeight="1">
      <c r="E131" s="65"/>
    </row>
    <row r="132" ht="15.75" customHeight="1">
      <c r="E132" s="65"/>
    </row>
    <row r="133" ht="15.75" customHeight="1">
      <c r="E133" s="65"/>
    </row>
    <row r="134" ht="15.75" customHeight="1">
      <c r="E134" s="65"/>
    </row>
    <row r="135" ht="15.75" customHeight="1">
      <c r="E135" s="65"/>
    </row>
    <row r="136" ht="15.75" customHeight="1">
      <c r="E136" s="65"/>
    </row>
    <row r="137" ht="15.75" customHeight="1">
      <c r="E137" s="65"/>
    </row>
    <row r="138" ht="15.75" customHeight="1">
      <c r="E138" s="65"/>
    </row>
    <row r="139" ht="15.75" customHeight="1">
      <c r="E139" s="65"/>
    </row>
    <row r="140" ht="15.75" customHeight="1">
      <c r="E140" s="65"/>
    </row>
    <row r="141" ht="15.75" customHeight="1">
      <c r="E141" s="65"/>
    </row>
    <row r="142" ht="15.75" customHeight="1">
      <c r="E142" s="65"/>
    </row>
    <row r="143" ht="15.75" customHeight="1">
      <c r="E143" s="65"/>
    </row>
    <row r="144" ht="15.75" customHeight="1">
      <c r="E144" s="65"/>
    </row>
    <row r="145" ht="15.75" customHeight="1">
      <c r="E145" s="65"/>
    </row>
    <row r="146" ht="15.75" customHeight="1">
      <c r="E146" s="65"/>
    </row>
    <row r="147" ht="15.75" customHeight="1">
      <c r="E147" s="65"/>
    </row>
    <row r="148" ht="15.75" customHeight="1">
      <c r="E148" s="65"/>
    </row>
    <row r="149" ht="15.75" customHeight="1">
      <c r="E149" s="65"/>
    </row>
    <row r="150" ht="15.75" customHeight="1">
      <c r="E150" s="65"/>
    </row>
    <row r="151" ht="15.75" customHeight="1">
      <c r="E151" s="65"/>
    </row>
    <row r="152" ht="15.75" customHeight="1">
      <c r="E152" s="65"/>
    </row>
    <row r="153" ht="15.75" customHeight="1">
      <c r="E153" s="65"/>
    </row>
    <row r="154" ht="15.75" customHeight="1">
      <c r="E154" s="65"/>
    </row>
    <row r="155" ht="15.75" customHeight="1">
      <c r="E155" s="65"/>
    </row>
    <row r="156" ht="15.75" customHeight="1">
      <c r="E156" s="65"/>
    </row>
    <row r="157" ht="15.75" customHeight="1">
      <c r="E157" s="65"/>
    </row>
    <row r="158" ht="15.75" customHeight="1">
      <c r="E158" s="65"/>
    </row>
    <row r="159" ht="15.75" customHeight="1">
      <c r="E159" s="65"/>
    </row>
    <row r="160" ht="15.75" customHeight="1">
      <c r="E160" s="65"/>
    </row>
    <row r="161" ht="15.75" customHeight="1">
      <c r="E161" s="65"/>
    </row>
    <row r="162" ht="15.75" customHeight="1">
      <c r="E162" s="65"/>
    </row>
    <row r="163" ht="15.75" customHeight="1">
      <c r="E163" s="65"/>
    </row>
    <row r="164" ht="15.75" customHeight="1">
      <c r="E164" s="65"/>
    </row>
    <row r="165" ht="15.75" customHeight="1">
      <c r="E165" s="65"/>
    </row>
    <row r="166" ht="15.75" customHeight="1">
      <c r="E166" s="65"/>
    </row>
    <row r="167" ht="15.75" customHeight="1">
      <c r="E167" s="65"/>
    </row>
    <row r="168" ht="15.75" customHeight="1">
      <c r="E168" s="65"/>
    </row>
    <row r="169" ht="15.75" customHeight="1">
      <c r="E169" s="65"/>
    </row>
    <row r="170" ht="15.75" customHeight="1">
      <c r="E170" s="65"/>
    </row>
    <row r="171" ht="15.75" customHeight="1">
      <c r="E171" s="65"/>
    </row>
    <row r="172" ht="15.75" customHeight="1">
      <c r="E172" s="65"/>
    </row>
    <row r="173" ht="15.75" customHeight="1">
      <c r="E173" s="65"/>
    </row>
    <row r="174" ht="15.75" customHeight="1">
      <c r="E174" s="65"/>
    </row>
    <row r="175" ht="15.75" customHeight="1">
      <c r="E175" s="65"/>
    </row>
    <row r="176" ht="15.75" customHeight="1">
      <c r="E176" s="65"/>
    </row>
    <row r="177" ht="15.75" customHeight="1">
      <c r="E177" s="65"/>
    </row>
    <row r="178" ht="15.75" customHeight="1">
      <c r="E178" s="65"/>
    </row>
    <row r="179" ht="15.75" customHeight="1">
      <c r="E179" s="65"/>
    </row>
    <row r="180" ht="15.75" customHeight="1">
      <c r="E180" s="65"/>
    </row>
    <row r="181" ht="15.75" customHeight="1">
      <c r="E181" s="65"/>
    </row>
    <row r="182" ht="15.75" customHeight="1">
      <c r="E182" s="65"/>
    </row>
    <row r="183" ht="15.75" customHeight="1">
      <c r="E183" s="65"/>
    </row>
    <row r="184" ht="15.75" customHeight="1">
      <c r="E184" s="65"/>
    </row>
    <row r="185" ht="15.75" customHeight="1">
      <c r="E185" s="65"/>
    </row>
    <row r="186" ht="15.75" customHeight="1">
      <c r="E186" s="65"/>
    </row>
    <row r="187" ht="15.75" customHeight="1">
      <c r="E187" s="65"/>
    </row>
    <row r="188" ht="15.75" customHeight="1">
      <c r="E188" s="65"/>
    </row>
    <row r="189" ht="15.75" customHeight="1">
      <c r="E189" s="65"/>
    </row>
    <row r="190" ht="15.75" customHeight="1">
      <c r="E190" s="65"/>
    </row>
    <row r="191" ht="15.75" customHeight="1">
      <c r="E191" s="65"/>
    </row>
    <row r="192" ht="15.75" customHeight="1">
      <c r="E192" s="65"/>
    </row>
    <row r="193" ht="15.75" customHeight="1">
      <c r="E193" s="65"/>
    </row>
    <row r="194" ht="15.75" customHeight="1">
      <c r="E194" s="65"/>
    </row>
    <row r="195" ht="15.75" customHeight="1">
      <c r="E195" s="65"/>
    </row>
    <row r="196" ht="15.75" customHeight="1">
      <c r="E196" s="65"/>
    </row>
    <row r="197" ht="15.75" customHeight="1">
      <c r="E197" s="65"/>
    </row>
    <row r="198" ht="15.75" customHeight="1">
      <c r="E198" s="65"/>
    </row>
    <row r="199" ht="15.75" customHeight="1">
      <c r="E199" s="65"/>
    </row>
    <row r="200" ht="15.75" customHeight="1">
      <c r="E200" s="65"/>
    </row>
    <row r="201" ht="15.75" customHeight="1">
      <c r="E201" s="65"/>
    </row>
    <row r="202" ht="15.75" customHeight="1">
      <c r="E202" s="65"/>
    </row>
    <row r="203" ht="15.75" customHeight="1">
      <c r="E203" s="65"/>
    </row>
    <row r="204" ht="15.75" customHeight="1">
      <c r="E204" s="65"/>
    </row>
    <row r="205" ht="15.75" customHeight="1">
      <c r="E205" s="65"/>
    </row>
    <row r="206" ht="15.75" customHeight="1">
      <c r="E206" s="65"/>
    </row>
    <row r="207" ht="15.75" customHeight="1">
      <c r="E207" s="65"/>
    </row>
    <row r="208" ht="15.75" customHeight="1">
      <c r="E208" s="65"/>
    </row>
    <row r="209" ht="15.75" customHeight="1">
      <c r="E209" s="65"/>
    </row>
    <row r="210" ht="15.75" customHeight="1">
      <c r="E210" s="65"/>
    </row>
    <row r="211" ht="15.75" customHeight="1">
      <c r="E211" s="65"/>
    </row>
    <row r="212" ht="15.75" customHeight="1">
      <c r="E212" s="65"/>
    </row>
    <row r="213" ht="15.75" customHeight="1">
      <c r="E213" s="65"/>
    </row>
    <row r="214" ht="15.75" customHeight="1">
      <c r="E214" s="65"/>
    </row>
    <row r="215" ht="15.75" customHeight="1">
      <c r="E215" s="65"/>
    </row>
    <row r="216" ht="15.75" customHeight="1">
      <c r="E216" s="65"/>
    </row>
    <row r="217" ht="15.75" customHeight="1">
      <c r="E217" s="65"/>
    </row>
    <row r="218" ht="15.75" customHeight="1">
      <c r="E218" s="65"/>
    </row>
    <row r="219" ht="15.75" customHeight="1">
      <c r="E219" s="65"/>
    </row>
    <row r="220" ht="15.75" customHeight="1">
      <c r="E220" s="65"/>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1" ref="E3"/>
    <hyperlink r:id="rId2" ref="E4"/>
    <hyperlink r:id="rId3" ref="E6"/>
    <hyperlink display="Viz sheet " location="'Price Convertor'!A1" ref="E7"/>
    <hyperlink r:id="rId4" ref="E8"/>
    <hyperlink display="Viz sheet" location="'Pomocná data I. Naděje dožití '!A1" ref="E9"/>
  </hyperlinks>
  <drawing r:id="rId5"/>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2CC"/>
    <outlinePr summaryBelow="0" summaryRight="0"/>
  </sheetPr>
  <sheetViews>
    <sheetView workbookViewId="0">
      <pane xSplit="1.0" topLeftCell="B1" activePane="topRight" state="frozen"/>
      <selection activeCell="C2" sqref="C2" pane="topRight"/>
    </sheetView>
  </sheetViews>
  <sheetFormatPr customHeight="1" defaultColWidth="12.63" defaultRowHeight="15.0" outlineLevelRow="1"/>
  <cols>
    <col customWidth="1" min="1" max="1" width="32.25"/>
    <col customWidth="1" min="2" max="6" width="12.63"/>
  </cols>
  <sheetData>
    <row r="1" ht="15.75" customHeight="1">
      <c r="A1" s="124" t="s">
        <v>127</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row>
    <row r="2" ht="15.75" customHeight="1">
      <c r="A2" s="125"/>
      <c r="B2" s="126" t="s">
        <v>128</v>
      </c>
      <c r="L2" s="125"/>
      <c r="M2" s="125"/>
      <c r="N2" s="125"/>
      <c r="O2" s="125"/>
      <c r="P2" s="125"/>
      <c r="Q2" s="125"/>
      <c r="R2" s="125"/>
      <c r="S2" s="125"/>
      <c r="T2" s="125"/>
      <c r="U2" s="125"/>
      <c r="V2" s="125"/>
      <c r="W2" s="125"/>
      <c r="X2" s="125"/>
      <c r="Y2" s="125"/>
      <c r="Z2" s="125"/>
      <c r="AA2" s="125"/>
      <c r="AB2" s="125"/>
      <c r="AC2" s="125"/>
      <c r="AD2" s="125"/>
      <c r="AE2" s="125"/>
      <c r="AF2" s="125"/>
      <c r="AG2" s="125"/>
    </row>
    <row r="3" ht="15.75" customHeight="1">
      <c r="A3" s="125"/>
      <c r="B3" s="127" t="s">
        <v>129</v>
      </c>
      <c r="C3" s="128" t="s">
        <v>130</v>
      </c>
      <c r="L3" s="125"/>
      <c r="M3" s="125"/>
      <c r="N3" s="125"/>
      <c r="O3" s="125"/>
      <c r="P3" s="125"/>
      <c r="Q3" s="125"/>
      <c r="R3" s="125"/>
      <c r="S3" s="125"/>
      <c r="T3" s="125"/>
      <c r="U3" s="125"/>
      <c r="V3" s="125"/>
      <c r="W3" s="125"/>
      <c r="X3" s="125"/>
      <c r="Y3" s="125"/>
      <c r="Z3" s="125"/>
      <c r="AA3" s="125"/>
      <c r="AB3" s="125"/>
      <c r="AC3" s="125"/>
      <c r="AD3" s="125"/>
      <c r="AE3" s="125"/>
      <c r="AF3" s="125"/>
      <c r="AG3" s="125"/>
    </row>
    <row r="4" ht="15.75" customHeight="1">
      <c r="A4" s="125"/>
      <c r="B4" s="127" t="s">
        <v>131</v>
      </c>
      <c r="C4" s="128" t="s">
        <v>132</v>
      </c>
      <c r="L4" s="125"/>
      <c r="M4" s="125"/>
      <c r="N4" s="125"/>
      <c r="O4" s="125"/>
      <c r="P4" s="125"/>
      <c r="Q4" s="125"/>
      <c r="R4" s="125"/>
      <c r="S4" s="125"/>
      <c r="T4" s="125"/>
      <c r="U4" s="125"/>
      <c r="V4" s="125"/>
      <c r="W4" s="125"/>
      <c r="X4" s="125"/>
      <c r="Y4" s="125"/>
      <c r="Z4" s="125"/>
      <c r="AA4" s="125"/>
      <c r="AB4" s="125"/>
      <c r="AC4" s="125"/>
      <c r="AD4" s="125"/>
      <c r="AE4" s="125"/>
      <c r="AF4" s="125"/>
      <c r="AG4" s="125"/>
    </row>
    <row r="5" ht="15.75" customHeight="1">
      <c r="A5" s="125"/>
      <c r="B5" s="127" t="s">
        <v>133</v>
      </c>
      <c r="C5" s="128" t="s">
        <v>134</v>
      </c>
      <c r="L5" s="125"/>
      <c r="M5" s="125"/>
      <c r="N5" s="125"/>
      <c r="O5" s="125"/>
      <c r="P5" s="125"/>
      <c r="Q5" s="125"/>
      <c r="R5" s="125"/>
      <c r="S5" s="125"/>
      <c r="T5" s="125"/>
      <c r="U5" s="125"/>
      <c r="V5" s="125"/>
      <c r="W5" s="125"/>
      <c r="X5" s="125"/>
      <c r="Y5" s="125"/>
      <c r="Z5" s="125"/>
      <c r="AA5" s="125"/>
      <c r="AB5" s="125"/>
      <c r="AC5" s="125"/>
      <c r="AD5" s="125"/>
      <c r="AE5" s="125"/>
      <c r="AF5" s="125"/>
      <c r="AG5" s="125"/>
    </row>
    <row r="6" ht="15.75" customHeight="1">
      <c r="A6" s="125"/>
      <c r="B6" s="127" t="s">
        <v>135</v>
      </c>
      <c r="C6" s="128" t="s">
        <v>136</v>
      </c>
      <c r="L6" s="125"/>
      <c r="M6" s="125"/>
      <c r="N6" s="125"/>
      <c r="O6" s="125"/>
      <c r="P6" s="125"/>
      <c r="Q6" s="125"/>
      <c r="R6" s="125"/>
      <c r="S6" s="125"/>
      <c r="T6" s="125"/>
      <c r="U6" s="125"/>
      <c r="V6" s="125"/>
      <c r="W6" s="125"/>
      <c r="X6" s="125"/>
      <c r="Y6" s="125"/>
      <c r="Z6" s="125"/>
      <c r="AA6" s="125"/>
      <c r="AB6" s="125"/>
      <c r="AC6" s="125"/>
      <c r="AD6" s="125"/>
      <c r="AE6" s="125"/>
      <c r="AF6" s="125"/>
      <c r="AG6" s="125"/>
    </row>
    <row r="7" ht="15.75" customHeight="1">
      <c r="A7" s="125"/>
      <c r="B7" s="129"/>
      <c r="C7" s="130"/>
      <c r="D7" s="129"/>
      <c r="E7" s="129"/>
      <c r="F7" s="129"/>
      <c r="G7" s="129"/>
      <c r="H7" s="129"/>
      <c r="I7" s="129"/>
      <c r="J7" s="129"/>
      <c r="K7" s="129"/>
      <c r="L7" s="129"/>
      <c r="M7" s="129"/>
      <c r="N7" s="129"/>
      <c r="O7" s="129"/>
      <c r="P7" s="129"/>
      <c r="Q7" s="129"/>
      <c r="R7" s="129"/>
      <c r="S7" s="129"/>
      <c r="T7" s="129"/>
      <c r="U7" s="129"/>
      <c r="V7" s="129"/>
      <c r="W7" s="129"/>
      <c r="X7" s="129"/>
      <c r="Y7" s="129"/>
      <c r="Z7" s="129"/>
      <c r="AA7" s="129"/>
      <c r="AB7" s="125"/>
      <c r="AC7" s="125"/>
      <c r="AD7" s="125"/>
      <c r="AE7" s="125"/>
      <c r="AF7" s="125"/>
      <c r="AG7" s="125"/>
    </row>
    <row r="8" ht="15.75" customHeight="1">
      <c r="A8" s="125"/>
      <c r="B8" s="129"/>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5"/>
      <c r="AC8" s="125"/>
      <c r="AD8" s="125"/>
      <c r="AE8" s="125"/>
      <c r="AF8" s="125"/>
      <c r="AG8" s="125"/>
    </row>
    <row r="9" ht="15.75" customHeight="1">
      <c r="A9" s="131" t="s">
        <v>137</v>
      </c>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3"/>
      <c r="AC9" s="133"/>
      <c r="AD9" s="133"/>
      <c r="AE9" s="133"/>
      <c r="AF9" s="125"/>
      <c r="AG9" s="125"/>
    </row>
    <row r="10" ht="15.75" customHeight="1">
      <c r="A10" s="131"/>
      <c r="B10" s="132">
        <v>1993.0</v>
      </c>
      <c r="C10" s="132">
        <v>1994.0</v>
      </c>
      <c r="D10" s="132">
        <v>1995.0</v>
      </c>
      <c r="E10" s="132">
        <v>1996.0</v>
      </c>
      <c r="F10" s="132">
        <v>1997.0</v>
      </c>
      <c r="G10" s="132">
        <v>1998.0</v>
      </c>
      <c r="H10" s="132">
        <v>1999.0</v>
      </c>
      <c r="I10" s="132">
        <v>2000.0</v>
      </c>
      <c r="J10" s="132">
        <v>2001.0</v>
      </c>
      <c r="K10" s="132">
        <v>2002.0</v>
      </c>
      <c r="L10" s="132">
        <v>2003.0</v>
      </c>
      <c r="M10" s="132">
        <v>2004.0</v>
      </c>
      <c r="N10" s="132">
        <v>2005.0</v>
      </c>
      <c r="O10" s="132">
        <v>2006.0</v>
      </c>
      <c r="P10" s="132">
        <v>2007.0</v>
      </c>
      <c r="Q10" s="132">
        <v>2008.0</v>
      </c>
      <c r="R10" s="132">
        <v>2009.0</v>
      </c>
      <c r="S10" s="132">
        <v>2010.0</v>
      </c>
      <c r="T10" s="132">
        <v>2011.0</v>
      </c>
      <c r="U10" s="132">
        <v>2012.0</v>
      </c>
      <c r="V10" s="132">
        <v>2013.0</v>
      </c>
      <c r="W10" s="132">
        <v>2014.0</v>
      </c>
      <c r="X10" s="132">
        <v>2015.0</v>
      </c>
      <c r="Y10" s="132">
        <v>2016.0</v>
      </c>
      <c r="Z10" s="132">
        <v>2017.0</v>
      </c>
      <c r="AA10" s="132">
        <v>2018.0</v>
      </c>
      <c r="AB10" s="133">
        <v>2019.0</v>
      </c>
      <c r="AC10" s="133">
        <v>2020.0</v>
      </c>
      <c r="AD10" s="133">
        <v>2021.0</v>
      </c>
      <c r="AE10" s="133">
        <v>2022.0</v>
      </c>
      <c r="AF10" s="125"/>
      <c r="AG10" s="125"/>
    </row>
    <row r="11" ht="15.75" customHeight="1">
      <c r="A11" s="124" t="s">
        <v>138</v>
      </c>
      <c r="B11" s="134"/>
      <c r="C11" s="134"/>
      <c r="D11" s="134"/>
      <c r="E11" s="134"/>
      <c r="F11" s="134"/>
      <c r="G11" s="134"/>
      <c r="H11" s="134"/>
      <c r="I11" s="134"/>
      <c r="J11" s="134"/>
      <c r="K11" s="134"/>
      <c r="L11" s="134"/>
      <c r="M11" s="134"/>
      <c r="N11" s="134"/>
      <c r="O11" s="134"/>
      <c r="P11" s="134"/>
      <c r="Q11" s="134"/>
      <c r="R11" s="134"/>
      <c r="S11" s="134">
        <f>'Dílčí výpočet I. Zdravotnictví'!B3*1000000</f>
        <v>419235514833</v>
      </c>
      <c r="T11" s="134"/>
      <c r="U11" s="134"/>
      <c r="V11" s="134"/>
      <c r="W11" s="134"/>
      <c r="X11" s="134"/>
      <c r="Y11" s="134"/>
      <c r="Z11" s="134"/>
      <c r="AA11" s="134"/>
      <c r="AB11" s="134">
        <v>91.954</v>
      </c>
      <c r="AC11" s="134"/>
      <c r="AD11" s="134"/>
      <c r="AE11" s="134"/>
      <c r="AF11" s="125"/>
      <c r="AG11" s="125"/>
    </row>
    <row r="12" ht="15.75" customHeight="1">
      <c r="A12" s="124" t="s">
        <v>139</v>
      </c>
      <c r="B12" s="135"/>
      <c r="C12" s="135"/>
      <c r="D12" s="135"/>
      <c r="E12" s="135"/>
      <c r="F12" s="135"/>
      <c r="G12" s="135"/>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25"/>
      <c r="AG12" s="125"/>
    </row>
    <row r="13" ht="15.75" customHeight="1">
      <c r="A13" s="124" t="s">
        <v>140</v>
      </c>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25"/>
      <c r="AG13" s="125"/>
    </row>
    <row r="14" ht="15.75" customHeight="1">
      <c r="A14" s="125"/>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row>
    <row r="15" ht="15.75" customHeight="1">
      <c r="A15" s="131" t="s">
        <v>141</v>
      </c>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3"/>
      <c r="AC15" s="133"/>
      <c r="AD15" s="133"/>
      <c r="AE15" s="133"/>
      <c r="AF15" s="125"/>
      <c r="AG15" s="125"/>
    </row>
    <row r="16" ht="15.75" customHeight="1">
      <c r="A16" s="131"/>
      <c r="B16" s="132">
        <v>1993.0</v>
      </c>
      <c r="C16" s="132">
        <v>1994.0</v>
      </c>
      <c r="D16" s="132">
        <v>1995.0</v>
      </c>
      <c r="E16" s="132">
        <v>1996.0</v>
      </c>
      <c r="F16" s="132">
        <v>1997.0</v>
      </c>
      <c r="G16" s="132">
        <v>1998.0</v>
      </c>
      <c r="H16" s="132">
        <v>1999.0</v>
      </c>
      <c r="I16" s="132">
        <v>2000.0</v>
      </c>
      <c r="J16" s="132">
        <v>2001.0</v>
      </c>
      <c r="K16" s="132">
        <v>2002.0</v>
      </c>
      <c r="L16" s="132">
        <v>2003.0</v>
      </c>
      <c r="M16" s="132">
        <v>2004.0</v>
      </c>
      <c r="N16" s="132">
        <v>2005.0</v>
      </c>
      <c r="O16" s="132">
        <v>2006.0</v>
      </c>
      <c r="P16" s="132">
        <v>2007.0</v>
      </c>
      <c r="Q16" s="132">
        <v>2008.0</v>
      </c>
      <c r="R16" s="132">
        <v>2009.0</v>
      </c>
      <c r="S16" s="132">
        <v>2010.0</v>
      </c>
      <c r="T16" s="132">
        <v>2011.0</v>
      </c>
      <c r="U16" s="132">
        <v>2012.0</v>
      </c>
      <c r="V16" s="132">
        <v>2013.0</v>
      </c>
      <c r="W16" s="132">
        <v>2014.0</v>
      </c>
      <c r="X16" s="132">
        <v>2015.0</v>
      </c>
      <c r="Y16" s="132">
        <v>2016.0</v>
      </c>
      <c r="Z16" s="132">
        <v>2017.0</v>
      </c>
      <c r="AA16" s="132">
        <v>2018.0</v>
      </c>
      <c r="AB16" s="133">
        <v>2019.0</v>
      </c>
      <c r="AC16" s="133">
        <v>2020.0</v>
      </c>
      <c r="AD16" s="133">
        <v>2021.0</v>
      </c>
      <c r="AE16" s="133">
        <v>2022.0</v>
      </c>
      <c r="AF16" s="125"/>
      <c r="AG16" s="125"/>
    </row>
    <row r="17" ht="15.75" customHeight="1">
      <c r="A17" s="124" t="s">
        <v>142</v>
      </c>
      <c r="B17" s="135"/>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135"/>
      <c r="AD17" s="135"/>
      <c r="AE17" s="135"/>
      <c r="AF17" s="135"/>
      <c r="AG17" s="135"/>
    </row>
    <row r="18" ht="15.75" customHeight="1">
      <c r="A18" s="124" t="s">
        <v>143</v>
      </c>
      <c r="B18" s="136">
        <f t="shared" ref="B18:AE18" si="1">B11*B48</f>
        <v>0</v>
      </c>
      <c r="C18" s="136">
        <f t="shared" si="1"/>
        <v>0</v>
      </c>
      <c r="D18" s="136">
        <f t="shared" si="1"/>
        <v>0</v>
      </c>
      <c r="E18" s="136">
        <f t="shared" si="1"/>
        <v>0</v>
      </c>
      <c r="F18" s="136">
        <f t="shared" si="1"/>
        <v>0</v>
      </c>
      <c r="G18" s="136">
        <f t="shared" si="1"/>
        <v>0</v>
      </c>
      <c r="H18" s="136">
        <f t="shared" si="1"/>
        <v>0</v>
      </c>
      <c r="I18" s="136">
        <f t="shared" si="1"/>
        <v>0</v>
      </c>
      <c r="J18" s="136">
        <f t="shared" si="1"/>
        <v>0</v>
      </c>
      <c r="K18" s="136">
        <f t="shared" si="1"/>
        <v>0</v>
      </c>
      <c r="L18" s="136">
        <f t="shared" si="1"/>
        <v>0</v>
      </c>
      <c r="M18" s="136">
        <f t="shared" si="1"/>
        <v>0</v>
      </c>
      <c r="N18" s="136">
        <f t="shared" si="1"/>
        <v>0</v>
      </c>
      <c r="O18" s="136">
        <f t="shared" si="1"/>
        <v>0</v>
      </c>
      <c r="P18" s="136">
        <f t="shared" si="1"/>
        <v>0</v>
      </c>
      <c r="Q18" s="136">
        <f t="shared" si="1"/>
        <v>0</v>
      </c>
      <c r="R18" s="136">
        <f t="shared" si="1"/>
        <v>0</v>
      </c>
      <c r="S18" s="136">
        <f t="shared" si="1"/>
        <v>572083343754</v>
      </c>
      <c r="T18" s="136">
        <f t="shared" si="1"/>
        <v>0</v>
      </c>
      <c r="U18" s="136">
        <f t="shared" si="1"/>
        <v>0</v>
      </c>
      <c r="V18" s="136">
        <f t="shared" si="1"/>
        <v>0</v>
      </c>
      <c r="W18" s="136">
        <f t="shared" si="1"/>
        <v>0</v>
      </c>
      <c r="X18" s="136">
        <f t="shared" si="1"/>
        <v>0</v>
      </c>
      <c r="Y18" s="136">
        <f t="shared" si="1"/>
        <v>0</v>
      </c>
      <c r="Z18" s="136">
        <f t="shared" si="1"/>
        <v>0</v>
      </c>
      <c r="AA18" s="136">
        <f t="shared" si="1"/>
        <v>0</v>
      </c>
      <c r="AB18" s="136">
        <f t="shared" si="1"/>
        <v>113.5059888</v>
      </c>
      <c r="AC18" s="136">
        <f t="shared" si="1"/>
        <v>0</v>
      </c>
      <c r="AD18" s="136">
        <f t="shared" si="1"/>
        <v>0</v>
      </c>
      <c r="AE18" s="136">
        <f t="shared" si="1"/>
        <v>0</v>
      </c>
      <c r="AF18" s="135"/>
      <c r="AG18" s="135"/>
    </row>
    <row r="19" ht="15.75" customHeight="1">
      <c r="A19" s="124" t="s">
        <v>144</v>
      </c>
      <c r="B19" s="135" t="s">
        <v>145</v>
      </c>
      <c r="C19" s="135" t="s">
        <v>145</v>
      </c>
      <c r="D19" s="135" t="s">
        <v>145</v>
      </c>
      <c r="E19" s="135" t="s">
        <v>145</v>
      </c>
      <c r="F19" s="135" t="s">
        <v>145</v>
      </c>
      <c r="G19" s="135" t="s">
        <v>145</v>
      </c>
      <c r="H19" s="136">
        <f t="shared" ref="H19:AE19" si="2">H12*H43*H48</f>
        <v>0</v>
      </c>
      <c r="I19" s="136">
        <f t="shared" si="2"/>
        <v>0</v>
      </c>
      <c r="J19" s="136">
        <f t="shared" si="2"/>
        <v>0</v>
      </c>
      <c r="K19" s="136">
        <f t="shared" si="2"/>
        <v>0</v>
      </c>
      <c r="L19" s="136">
        <f t="shared" si="2"/>
        <v>0</v>
      </c>
      <c r="M19" s="136">
        <f t="shared" si="2"/>
        <v>0</v>
      </c>
      <c r="N19" s="136">
        <f t="shared" si="2"/>
        <v>0</v>
      </c>
      <c r="O19" s="136">
        <f t="shared" si="2"/>
        <v>0</v>
      </c>
      <c r="P19" s="136">
        <f t="shared" si="2"/>
        <v>0</v>
      </c>
      <c r="Q19" s="136">
        <f t="shared" si="2"/>
        <v>0</v>
      </c>
      <c r="R19" s="136">
        <f t="shared" si="2"/>
        <v>0</v>
      </c>
      <c r="S19" s="136">
        <f t="shared" si="2"/>
        <v>0</v>
      </c>
      <c r="T19" s="136">
        <f t="shared" si="2"/>
        <v>0</v>
      </c>
      <c r="U19" s="136">
        <f t="shared" si="2"/>
        <v>0</v>
      </c>
      <c r="V19" s="136">
        <f t="shared" si="2"/>
        <v>0</v>
      </c>
      <c r="W19" s="136">
        <f t="shared" si="2"/>
        <v>0</v>
      </c>
      <c r="X19" s="136">
        <f t="shared" si="2"/>
        <v>0</v>
      </c>
      <c r="Y19" s="136">
        <f t="shared" si="2"/>
        <v>0</v>
      </c>
      <c r="Z19" s="136">
        <f t="shared" si="2"/>
        <v>0</v>
      </c>
      <c r="AA19" s="136">
        <f t="shared" si="2"/>
        <v>0</v>
      </c>
      <c r="AB19" s="136">
        <f t="shared" si="2"/>
        <v>0</v>
      </c>
      <c r="AC19" s="136">
        <f t="shared" si="2"/>
        <v>0</v>
      </c>
      <c r="AD19" s="136">
        <f t="shared" si="2"/>
        <v>0</v>
      </c>
      <c r="AE19" s="136">
        <f t="shared" si="2"/>
        <v>0</v>
      </c>
      <c r="AF19" s="135"/>
      <c r="AG19" s="135"/>
    </row>
    <row r="20" ht="15.75" customHeight="1">
      <c r="A20" s="124" t="s">
        <v>146</v>
      </c>
      <c r="B20" s="136">
        <f t="shared" ref="B20:AE20" si="3">B13*B44*B48</f>
        <v>0</v>
      </c>
      <c r="C20" s="136">
        <f t="shared" si="3"/>
        <v>0</v>
      </c>
      <c r="D20" s="136">
        <f t="shared" si="3"/>
        <v>0</v>
      </c>
      <c r="E20" s="136">
        <f t="shared" si="3"/>
        <v>0</v>
      </c>
      <c r="F20" s="136">
        <f t="shared" si="3"/>
        <v>0</v>
      </c>
      <c r="G20" s="136">
        <f t="shared" si="3"/>
        <v>0</v>
      </c>
      <c r="H20" s="136">
        <f t="shared" si="3"/>
        <v>0</v>
      </c>
      <c r="I20" s="136">
        <f t="shared" si="3"/>
        <v>0</v>
      </c>
      <c r="J20" s="136">
        <f t="shared" si="3"/>
        <v>0</v>
      </c>
      <c r="K20" s="136">
        <f t="shared" si="3"/>
        <v>0</v>
      </c>
      <c r="L20" s="136">
        <f t="shared" si="3"/>
        <v>0</v>
      </c>
      <c r="M20" s="136">
        <f t="shared" si="3"/>
        <v>0</v>
      </c>
      <c r="N20" s="136">
        <f t="shared" si="3"/>
        <v>0</v>
      </c>
      <c r="O20" s="136">
        <f t="shared" si="3"/>
        <v>0</v>
      </c>
      <c r="P20" s="136">
        <f t="shared" si="3"/>
        <v>0</v>
      </c>
      <c r="Q20" s="136">
        <f t="shared" si="3"/>
        <v>0</v>
      </c>
      <c r="R20" s="136">
        <f t="shared" si="3"/>
        <v>0</v>
      </c>
      <c r="S20" s="136">
        <f t="shared" si="3"/>
        <v>0</v>
      </c>
      <c r="T20" s="136">
        <f t="shared" si="3"/>
        <v>0</v>
      </c>
      <c r="U20" s="136">
        <f t="shared" si="3"/>
        <v>0</v>
      </c>
      <c r="V20" s="136">
        <f t="shared" si="3"/>
        <v>0</v>
      </c>
      <c r="W20" s="136">
        <f t="shared" si="3"/>
        <v>0</v>
      </c>
      <c r="X20" s="136">
        <f t="shared" si="3"/>
        <v>0</v>
      </c>
      <c r="Y20" s="136">
        <f t="shared" si="3"/>
        <v>0</v>
      </c>
      <c r="Z20" s="136">
        <f t="shared" si="3"/>
        <v>0</v>
      </c>
      <c r="AA20" s="136">
        <f t="shared" si="3"/>
        <v>0</v>
      </c>
      <c r="AB20" s="136">
        <f t="shared" si="3"/>
        <v>0</v>
      </c>
      <c r="AC20" s="136">
        <f t="shared" si="3"/>
        <v>0</v>
      </c>
      <c r="AD20" s="136">
        <f t="shared" si="3"/>
        <v>0</v>
      </c>
      <c r="AE20" s="136">
        <f t="shared" si="3"/>
        <v>0</v>
      </c>
      <c r="AF20" s="135"/>
      <c r="AG20" s="135"/>
    </row>
    <row r="21" ht="15.75" customHeight="1">
      <c r="A21" s="125"/>
      <c r="B21" s="125"/>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row>
    <row r="22" ht="15.75" customHeight="1">
      <c r="A22" s="124" t="s">
        <v>147</v>
      </c>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row>
    <row r="23" ht="15.75" customHeight="1">
      <c r="A23" s="124" t="s">
        <v>143</v>
      </c>
      <c r="B23" s="137">
        <f t="shared" ref="B23:AE23" si="4">B18*B$52</f>
        <v>0</v>
      </c>
      <c r="C23" s="137">
        <f t="shared" si="4"/>
        <v>0</v>
      </c>
      <c r="D23" s="137">
        <f t="shared" si="4"/>
        <v>0</v>
      </c>
      <c r="E23" s="137">
        <f t="shared" si="4"/>
        <v>0</v>
      </c>
      <c r="F23" s="137">
        <f t="shared" si="4"/>
        <v>0</v>
      </c>
      <c r="G23" s="137">
        <f t="shared" si="4"/>
        <v>0</v>
      </c>
      <c r="H23" s="137">
        <f t="shared" si="4"/>
        <v>0</v>
      </c>
      <c r="I23" s="137">
        <f t="shared" si="4"/>
        <v>0</v>
      </c>
      <c r="J23" s="137">
        <f t="shared" si="4"/>
        <v>0</v>
      </c>
      <c r="K23" s="137">
        <f t="shared" si="4"/>
        <v>0</v>
      </c>
      <c r="L23" s="137">
        <f t="shared" si="4"/>
        <v>0</v>
      </c>
      <c r="M23" s="137">
        <f t="shared" si="4"/>
        <v>0</v>
      </c>
      <c r="N23" s="137">
        <f t="shared" si="4"/>
        <v>0</v>
      </c>
      <c r="O23" s="137">
        <f t="shared" si="4"/>
        <v>0</v>
      </c>
      <c r="P23" s="137">
        <f t="shared" si="4"/>
        <v>0</v>
      </c>
      <c r="Q23" s="137">
        <f t="shared" si="4"/>
        <v>0</v>
      </c>
      <c r="R23" s="137">
        <f t="shared" si="4"/>
        <v>0</v>
      </c>
      <c r="S23" s="137">
        <f t="shared" si="4"/>
        <v>715994750433</v>
      </c>
      <c r="T23" s="137">
        <f t="shared" si="4"/>
        <v>0</v>
      </c>
      <c r="U23" s="137">
        <f t="shared" si="4"/>
        <v>0</v>
      </c>
      <c r="V23" s="137">
        <f t="shared" si="4"/>
        <v>0</v>
      </c>
      <c r="W23" s="137">
        <f t="shared" si="4"/>
        <v>0</v>
      </c>
      <c r="X23" s="137">
        <f t="shared" si="4"/>
        <v>0</v>
      </c>
      <c r="Y23" s="137">
        <f t="shared" si="4"/>
        <v>0</v>
      </c>
      <c r="Z23" s="137">
        <f t="shared" si="4"/>
        <v>0</v>
      </c>
      <c r="AA23" s="137">
        <f t="shared" si="4"/>
        <v>0</v>
      </c>
      <c r="AB23" s="137">
        <f t="shared" si="4"/>
        <v>116.0622553</v>
      </c>
      <c r="AC23" s="137">
        <f t="shared" si="4"/>
        <v>0</v>
      </c>
      <c r="AD23" s="137">
        <f t="shared" si="4"/>
        <v>0</v>
      </c>
      <c r="AE23" s="137">
        <f t="shared" si="4"/>
        <v>0</v>
      </c>
      <c r="AF23" s="125"/>
      <c r="AG23" s="125"/>
    </row>
    <row r="24" ht="15.75" customHeight="1">
      <c r="A24" s="124" t="s">
        <v>144</v>
      </c>
      <c r="B24" s="138" t="s">
        <v>145</v>
      </c>
      <c r="C24" s="138" t="s">
        <v>145</v>
      </c>
      <c r="D24" s="138" t="s">
        <v>145</v>
      </c>
      <c r="E24" s="138" t="s">
        <v>145</v>
      </c>
      <c r="F24" s="138" t="s">
        <v>145</v>
      </c>
      <c r="G24" s="138" t="s">
        <v>145</v>
      </c>
      <c r="H24" s="137">
        <f t="shared" ref="H24:AE24" si="5">H19*H$52</f>
        <v>0</v>
      </c>
      <c r="I24" s="137">
        <f t="shared" si="5"/>
        <v>0</v>
      </c>
      <c r="J24" s="137">
        <f t="shared" si="5"/>
        <v>0</v>
      </c>
      <c r="K24" s="137">
        <f t="shared" si="5"/>
        <v>0</v>
      </c>
      <c r="L24" s="137">
        <f t="shared" si="5"/>
        <v>0</v>
      </c>
      <c r="M24" s="137">
        <f t="shared" si="5"/>
        <v>0</v>
      </c>
      <c r="N24" s="137">
        <f t="shared" si="5"/>
        <v>0</v>
      </c>
      <c r="O24" s="137">
        <f t="shared" si="5"/>
        <v>0</v>
      </c>
      <c r="P24" s="137">
        <f t="shared" si="5"/>
        <v>0</v>
      </c>
      <c r="Q24" s="137">
        <f t="shared" si="5"/>
        <v>0</v>
      </c>
      <c r="R24" s="137">
        <f t="shared" si="5"/>
        <v>0</v>
      </c>
      <c r="S24" s="137">
        <f t="shared" si="5"/>
        <v>0</v>
      </c>
      <c r="T24" s="137">
        <f t="shared" si="5"/>
        <v>0</v>
      </c>
      <c r="U24" s="137">
        <f t="shared" si="5"/>
        <v>0</v>
      </c>
      <c r="V24" s="137">
        <f t="shared" si="5"/>
        <v>0</v>
      </c>
      <c r="W24" s="137">
        <f t="shared" si="5"/>
        <v>0</v>
      </c>
      <c r="X24" s="137">
        <f t="shared" si="5"/>
        <v>0</v>
      </c>
      <c r="Y24" s="137">
        <f t="shared" si="5"/>
        <v>0</v>
      </c>
      <c r="Z24" s="137">
        <f t="shared" si="5"/>
        <v>0</v>
      </c>
      <c r="AA24" s="137">
        <f t="shared" si="5"/>
        <v>0</v>
      </c>
      <c r="AB24" s="137">
        <f t="shared" si="5"/>
        <v>0</v>
      </c>
      <c r="AC24" s="137">
        <f t="shared" si="5"/>
        <v>0</v>
      </c>
      <c r="AD24" s="137">
        <f t="shared" si="5"/>
        <v>0</v>
      </c>
      <c r="AE24" s="137">
        <f t="shared" si="5"/>
        <v>0</v>
      </c>
      <c r="AF24" s="125"/>
      <c r="AG24" s="125"/>
    </row>
    <row r="25" ht="15.75" customHeight="1">
      <c r="A25" s="124" t="s">
        <v>146</v>
      </c>
      <c r="B25" s="137">
        <f t="shared" ref="B25:AE25" si="6">B20*B$52</f>
        <v>0</v>
      </c>
      <c r="C25" s="137">
        <f t="shared" si="6"/>
        <v>0</v>
      </c>
      <c r="D25" s="137">
        <f t="shared" si="6"/>
        <v>0</v>
      </c>
      <c r="E25" s="137">
        <f t="shared" si="6"/>
        <v>0</v>
      </c>
      <c r="F25" s="137">
        <f t="shared" si="6"/>
        <v>0</v>
      </c>
      <c r="G25" s="137">
        <f t="shared" si="6"/>
        <v>0</v>
      </c>
      <c r="H25" s="137">
        <f t="shared" si="6"/>
        <v>0</v>
      </c>
      <c r="I25" s="137">
        <f t="shared" si="6"/>
        <v>0</v>
      </c>
      <c r="J25" s="137">
        <f t="shared" si="6"/>
        <v>0</v>
      </c>
      <c r="K25" s="137">
        <f t="shared" si="6"/>
        <v>0</v>
      </c>
      <c r="L25" s="137">
        <f t="shared" si="6"/>
        <v>0</v>
      </c>
      <c r="M25" s="137">
        <f t="shared" si="6"/>
        <v>0</v>
      </c>
      <c r="N25" s="137">
        <f t="shared" si="6"/>
        <v>0</v>
      </c>
      <c r="O25" s="137">
        <f t="shared" si="6"/>
        <v>0</v>
      </c>
      <c r="P25" s="137">
        <f t="shared" si="6"/>
        <v>0</v>
      </c>
      <c r="Q25" s="137">
        <f t="shared" si="6"/>
        <v>0</v>
      </c>
      <c r="R25" s="137">
        <f t="shared" si="6"/>
        <v>0</v>
      </c>
      <c r="S25" s="137">
        <f t="shared" si="6"/>
        <v>0</v>
      </c>
      <c r="T25" s="137">
        <f t="shared" si="6"/>
        <v>0</v>
      </c>
      <c r="U25" s="137">
        <f t="shared" si="6"/>
        <v>0</v>
      </c>
      <c r="V25" s="137">
        <f t="shared" si="6"/>
        <v>0</v>
      </c>
      <c r="W25" s="137">
        <f t="shared" si="6"/>
        <v>0</v>
      </c>
      <c r="X25" s="137">
        <f t="shared" si="6"/>
        <v>0</v>
      </c>
      <c r="Y25" s="137">
        <f t="shared" si="6"/>
        <v>0</v>
      </c>
      <c r="Z25" s="137">
        <f t="shared" si="6"/>
        <v>0</v>
      </c>
      <c r="AA25" s="137">
        <f t="shared" si="6"/>
        <v>0</v>
      </c>
      <c r="AB25" s="137">
        <f t="shared" si="6"/>
        <v>0</v>
      </c>
      <c r="AC25" s="137">
        <f t="shared" si="6"/>
        <v>0</v>
      </c>
      <c r="AD25" s="137">
        <f t="shared" si="6"/>
        <v>0</v>
      </c>
      <c r="AE25" s="137">
        <f t="shared" si="6"/>
        <v>0</v>
      </c>
      <c r="AF25" s="125"/>
      <c r="AG25" s="125"/>
    </row>
    <row r="26" ht="15.75" customHeight="1">
      <c r="A26" s="125"/>
      <c r="B26" s="125"/>
      <c r="C26" s="125"/>
      <c r="D26" s="125"/>
      <c r="E26" s="125"/>
      <c r="F26" s="125"/>
      <c r="G26" s="125"/>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row>
    <row r="27" ht="15.75" customHeight="1">
      <c r="A27" s="131" t="s">
        <v>148</v>
      </c>
      <c r="B27" s="132"/>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3"/>
      <c r="AC27" s="133"/>
      <c r="AD27" s="133"/>
      <c r="AE27" s="133"/>
      <c r="AF27" s="125"/>
      <c r="AG27" s="125"/>
    </row>
    <row r="28" ht="15.75" customHeight="1">
      <c r="A28" s="131"/>
      <c r="B28" s="132">
        <v>1993.0</v>
      </c>
      <c r="C28" s="132">
        <v>1994.0</v>
      </c>
      <c r="D28" s="132">
        <v>1995.0</v>
      </c>
      <c r="E28" s="132">
        <v>1996.0</v>
      </c>
      <c r="F28" s="132">
        <v>1997.0</v>
      </c>
      <c r="G28" s="132">
        <v>1998.0</v>
      </c>
      <c r="H28" s="132">
        <v>1999.0</v>
      </c>
      <c r="I28" s="132">
        <v>2000.0</v>
      </c>
      <c r="J28" s="132">
        <v>2001.0</v>
      </c>
      <c r="K28" s="132">
        <v>2002.0</v>
      </c>
      <c r="L28" s="132">
        <v>2003.0</v>
      </c>
      <c r="M28" s="132">
        <v>2004.0</v>
      </c>
      <c r="N28" s="132">
        <v>2005.0</v>
      </c>
      <c r="O28" s="132">
        <v>2006.0</v>
      </c>
      <c r="P28" s="132">
        <v>2007.0</v>
      </c>
      <c r="Q28" s="132">
        <v>2008.0</v>
      </c>
      <c r="R28" s="132">
        <v>2009.0</v>
      </c>
      <c r="S28" s="132">
        <v>2010.0</v>
      </c>
      <c r="T28" s="132">
        <v>2011.0</v>
      </c>
      <c r="U28" s="132">
        <v>2012.0</v>
      </c>
      <c r="V28" s="132">
        <v>2013.0</v>
      </c>
      <c r="W28" s="132">
        <v>2014.0</v>
      </c>
      <c r="X28" s="132">
        <v>2015.0</v>
      </c>
      <c r="Y28" s="132">
        <v>2016.0</v>
      </c>
      <c r="Z28" s="132">
        <v>2017.0</v>
      </c>
      <c r="AA28" s="132">
        <v>2018.0</v>
      </c>
      <c r="AB28" s="133">
        <v>2019.0</v>
      </c>
      <c r="AC28" s="133">
        <v>2020.0</v>
      </c>
      <c r="AD28" s="133">
        <v>2021.0</v>
      </c>
      <c r="AE28" s="133">
        <v>2022.0</v>
      </c>
      <c r="AF28" s="125"/>
      <c r="AG28" s="125"/>
    </row>
    <row r="29" ht="15.75" customHeight="1">
      <c r="A29" s="124" t="s">
        <v>149</v>
      </c>
      <c r="B29" s="125"/>
      <c r="C29" s="125"/>
      <c r="D29" s="125"/>
      <c r="E29" s="125"/>
      <c r="F29" s="125"/>
      <c r="G29" s="125"/>
      <c r="H29" s="125"/>
      <c r="I29" s="125"/>
      <c r="J29" s="125"/>
      <c r="K29" s="125"/>
      <c r="L29" s="125"/>
      <c r="M29" s="125"/>
      <c r="N29" s="125"/>
      <c r="O29" s="125"/>
      <c r="P29" s="125"/>
      <c r="Q29" s="135"/>
      <c r="R29" s="135"/>
      <c r="S29" s="135"/>
      <c r="T29" s="135"/>
      <c r="U29" s="135"/>
      <c r="V29" s="135"/>
      <c r="W29" s="135"/>
      <c r="X29" s="135"/>
      <c r="Y29" s="135"/>
      <c r="Z29" s="135"/>
      <c r="AA29" s="135"/>
      <c r="AB29" s="135"/>
      <c r="AC29" s="135"/>
      <c r="AD29" s="135"/>
      <c r="AE29" s="135"/>
      <c r="AF29" s="135"/>
      <c r="AG29" s="135"/>
    </row>
    <row r="30" ht="15.75" customHeight="1">
      <c r="A30" s="124" t="s">
        <v>143</v>
      </c>
      <c r="B30" s="139">
        <f t="shared" ref="B30:AE30" si="7">B11*B54</f>
        <v>0</v>
      </c>
      <c r="C30" s="139">
        <f t="shared" si="7"/>
        <v>0</v>
      </c>
      <c r="D30" s="139">
        <f t="shared" si="7"/>
        <v>0</v>
      </c>
      <c r="E30" s="139">
        <f t="shared" si="7"/>
        <v>0</v>
      </c>
      <c r="F30" s="139">
        <f t="shared" si="7"/>
        <v>0</v>
      </c>
      <c r="G30" s="139">
        <f t="shared" si="7"/>
        <v>0</v>
      </c>
      <c r="H30" s="139">
        <f t="shared" si="7"/>
        <v>0</v>
      </c>
      <c r="I30" s="139">
        <f t="shared" si="7"/>
        <v>0</v>
      </c>
      <c r="J30" s="139">
        <f t="shared" si="7"/>
        <v>0</v>
      </c>
      <c r="K30" s="139">
        <f t="shared" si="7"/>
        <v>0</v>
      </c>
      <c r="L30" s="139">
        <f t="shared" si="7"/>
        <v>0</v>
      </c>
      <c r="M30" s="139">
        <f t="shared" si="7"/>
        <v>0</v>
      </c>
      <c r="N30" s="139">
        <f t="shared" si="7"/>
        <v>0</v>
      </c>
      <c r="O30" s="139">
        <f t="shared" si="7"/>
        <v>0</v>
      </c>
      <c r="P30" s="139">
        <f t="shared" si="7"/>
        <v>0</v>
      </c>
      <c r="Q30" s="136">
        <f t="shared" si="7"/>
        <v>0</v>
      </c>
      <c r="R30" s="136">
        <f t="shared" si="7"/>
        <v>0</v>
      </c>
      <c r="S30" s="136">
        <f t="shared" si="7"/>
        <v>516320707359</v>
      </c>
      <c r="T30" s="136">
        <f t="shared" si="7"/>
        <v>0</v>
      </c>
      <c r="U30" s="136">
        <f t="shared" si="7"/>
        <v>0</v>
      </c>
      <c r="V30" s="136">
        <f t="shared" si="7"/>
        <v>0</v>
      </c>
      <c r="W30" s="136">
        <f t="shared" si="7"/>
        <v>0</v>
      </c>
      <c r="X30" s="136">
        <f t="shared" si="7"/>
        <v>0</v>
      </c>
      <c r="Y30" s="136">
        <f t="shared" si="7"/>
        <v>0</v>
      </c>
      <c r="Z30" s="136">
        <f t="shared" si="7"/>
        <v>0</v>
      </c>
      <c r="AA30" s="136">
        <f t="shared" si="7"/>
        <v>0</v>
      </c>
      <c r="AB30" s="136">
        <f t="shared" si="7"/>
        <v>102.4422282</v>
      </c>
      <c r="AC30" s="136">
        <f t="shared" si="7"/>
        <v>0</v>
      </c>
      <c r="AD30" s="136">
        <f t="shared" si="7"/>
        <v>0</v>
      </c>
      <c r="AE30" s="136">
        <f t="shared" si="7"/>
        <v>0</v>
      </c>
      <c r="AF30" s="135"/>
      <c r="AG30" s="135"/>
    </row>
    <row r="31" ht="15.75" customHeight="1">
      <c r="A31" s="124" t="s">
        <v>144</v>
      </c>
      <c r="B31" s="140"/>
      <c r="C31" s="140"/>
      <c r="D31" s="140"/>
      <c r="E31" s="140"/>
      <c r="F31" s="140"/>
      <c r="G31" s="140"/>
      <c r="H31" s="139">
        <f t="shared" ref="H31:AE31" si="8">H12*H43*H54</f>
        <v>0</v>
      </c>
      <c r="I31" s="139">
        <f t="shared" si="8"/>
        <v>0</v>
      </c>
      <c r="J31" s="139">
        <f t="shared" si="8"/>
        <v>0</v>
      </c>
      <c r="K31" s="139">
        <f t="shared" si="8"/>
        <v>0</v>
      </c>
      <c r="L31" s="139">
        <f t="shared" si="8"/>
        <v>0</v>
      </c>
      <c r="M31" s="139">
        <f t="shared" si="8"/>
        <v>0</v>
      </c>
      <c r="N31" s="139">
        <f t="shared" si="8"/>
        <v>0</v>
      </c>
      <c r="O31" s="139">
        <f t="shared" si="8"/>
        <v>0</v>
      </c>
      <c r="P31" s="139">
        <f t="shared" si="8"/>
        <v>0</v>
      </c>
      <c r="Q31" s="136">
        <f t="shared" si="8"/>
        <v>0</v>
      </c>
      <c r="R31" s="136">
        <f t="shared" si="8"/>
        <v>0</v>
      </c>
      <c r="S31" s="136">
        <f t="shared" si="8"/>
        <v>0</v>
      </c>
      <c r="T31" s="136">
        <f t="shared" si="8"/>
        <v>0</v>
      </c>
      <c r="U31" s="136">
        <f t="shared" si="8"/>
        <v>0</v>
      </c>
      <c r="V31" s="136">
        <f t="shared" si="8"/>
        <v>0</v>
      </c>
      <c r="W31" s="136">
        <f t="shared" si="8"/>
        <v>0</v>
      </c>
      <c r="X31" s="136">
        <f t="shared" si="8"/>
        <v>0</v>
      </c>
      <c r="Y31" s="136">
        <f t="shared" si="8"/>
        <v>0</v>
      </c>
      <c r="Z31" s="136">
        <f t="shared" si="8"/>
        <v>0</v>
      </c>
      <c r="AA31" s="136">
        <f t="shared" si="8"/>
        <v>0</v>
      </c>
      <c r="AB31" s="136">
        <f t="shared" si="8"/>
        <v>0</v>
      </c>
      <c r="AC31" s="136">
        <f t="shared" si="8"/>
        <v>0</v>
      </c>
      <c r="AD31" s="136">
        <f t="shared" si="8"/>
        <v>0</v>
      </c>
      <c r="AE31" s="136">
        <f t="shared" si="8"/>
        <v>0</v>
      </c>
      <c r="AF31" s="135"/>
      <c r="AG31" s="135"/>
    </row>
    <row r="32" ht="15.75" customHeight="1">
      <c r="A32" s="124" t="s">
        <v>146</v>
      </c>
      <c r="B32" s="139">
        <f t="shared" ref="B32:AE32" si="9">B13*B44*B54</f>
        <v>0</v>
      </c>
      <c r="C32" s="139">
        <f t="shared" si="9"/>
        <v>0</v>
      </c>
      <c r="D32" s="139">
        <f t="shared" si="9"/>
        <v>0</v>
      </c>
      <c r="E32" s="139">
        <f t="shared" si="9"/>
        <v>0</v>
      </c>
      <c r="F32" s="139">
        <f t="shared" si="9"/>
        <v>0</v>
      </c>
      <c r="G32" s="139">
        <f t="shared" si="9"/>
        <v>0</v>
      </c>
      <c r="H32" s="139">
        <f t="shared" si="9"/>
        <v>0</v>
      </c>
      <c r="I32" s="139">
        <f t="shared" si="9"/>
        <v>0</v>
      </c>
      <c r="J32" s="139">
        <f t="shared" si="9"/>
        <v>0</v>
      </c>
      <c r="K32" s="139">
        <f t="shared" si="9"/>
        <v>0</v>
      </c>
      <c r="L32" s="139">
        <f t="shared" si="9"/>
        <v>0</v>
      </c>
      <c r="M32" s="139">
        <f t="shared" si="9"/>
        <v>0</v>
      </c>
      <c r="N32" s="139">
        <f t="shared" si="9"/>
        <v>0</v>
      </c>
      <c r="O32" s="139">
        <f t="shared" si="9"/>
        <v>0</v>
      </c>
      <c r="P32" s="139">
        <f t="shared" si="9"/>
        <v>0</v>
      </c>
      <c r="Q32" s="136">
        <f t="shared" si="9"/>
        <v>0</v>
      </c>
      <c r="R32" s="136">
        <f t="shared" si="9"/>
        <v>0</v>
      </c>
      <c r="S32" s="136">
        <f t="shared" si="9"/>
        <v>0</v>
      </c>
      <c r="T32" s="136">
        <f t="shared" si="9"/>
        <v>0</v>
      </c>
      <c r="U32" s="136">
        <f t="shared" si="9"/>
        <v>0</v>
      </c>
      <c r="V32" s="136">
        <f t="shared" si="9"/>
        <v>0</v>
      </c>
      <c r="W32" s="136">
        <f t="shared" si="9"/>
        <v>0</v>
      </c>
      <c r="X32" s="136">
        <f t="shared" si="9"/>
        <v>0</v>
      </c>
      <c r="Y32" s="136">
        <f t="shared" si="9"/>
        <v>0</v>
      </c>
      <c r="Z32" s="136">
        <f t="shared" si="9"/>
        <v>0</v>
      </c>
      <c r="AA32" s="136">
        <f t="shared" si="9"/>
        <v>0</v>
      </c>
      <c r="AB32" s="136">
        <f t="shared" si="9"/>
        <v>0</v>
      </c>
      <c r="AC32" s="136">
        <f t="shared" si="9"/>
        <v>0</v>
      </c>
      <c r="AD32" s="136">
        <f t="shared" si="9"/>
        <v>0</v>
      </c>
      <c r="AE32" s="136">
        <f t="shared" si="9"/>
        <v>0</v>
      </c>
      <c r="AF32" s="135"/>
      <c r="AG32" s="135"/>
    </row>
    <row r="33" ht="15.75" customHeight="1">
      <c r="A33" s="125"/>
      <c r="B33" s="125"/>
      <c r="C33" s="125"/>
      <c r="D33" s="125"/>
      <c r="E33" s="125"/>
      <c r="F33" s="125"/>
      <c r="G33" s="125"/>
      <c r="H33" s="125"/>
      <c r="I33" s="125"/>
      <c r="J33" s="125"/>
      <c r="K33" s="125"/>
      <c r="L33" s="125"/>
      <c r="M33" s="125"/>
      <c r="N33" s="125"/>
      <c r="O33" s="125"/>
      <c r="P33" s="125"/>
      <c r="Q33" s="135"/>
      <c r="R33" s="135"/>
      <c r="S33" s="135"/>
      <c r="T33" s="135"/>
      <c r="U33" s="135"/>
      <c r="V33" s="135"/>
      <c r="W33" s="135"/>
      <c r="X33" s="135"/>
      <c r="Y33" s="135"/>
      <c r="Z33" s="135"/>
      <c r="AA33" s="135"/>
      <c r="AB33" s="135"/>
      <c r="AC33" s="135"/>
      <c r="AD33" s="135"/>
      <c r="AE33" s="135"/>
      <c r="AF33" s="135"/>
      <c r="AG33" s="135"/>
    </row>
    <row r="34" ht="15.75" customHeight="1">
      <c r="A34" s="124" t="s">
        <v>150</v>
      </c>
      <c r="B34" s="125"/>
      <c r="C34" s="125"/>
      <c r="D34" s="125"/>
      <c r="E34" s="125"/>
      <c r="F34" s="125"/>
      <c r="G34" s="125"/>
      <c r="H34" s="125"/>
      <c r="I34" s="125"/>
      <c r="J34" s="125"/>
      <c r="K34" s="125"/>
      <c r="L34" s="125"/>
      <c r="M34" s="125"/>
      <c r="N34" s="125"/>
      <c r="O34" s="125"/>
      <c r="P34" s="125"/>
      <c r="Q34" s="135"/>
      <c r="R34" s="135"/>
      <c r="S34" s="135"/>
      <c r="T34" s="135"/>
      <c r="U34" s="135"/>
      <c r="V34" s="135"/>
      <c r="W34" s="135"/>
      <c r="X34" s="135"/>
      <c r="Y34" s="135"/>
      <c r="Z34" s="135"/>
      <c r="AA34" s="135"/>
      <c r="AB34" s="141"/>
      <c r="AC34" s="141"/>
      <c r="AD34" s="141"/>
      <c r="AE34" s="141"/>
      <c r="AF34" s="141"/>
      <c r="AG34" s="135"/>
    </row>
    <row r="35" ht="15.75" customHeight="1">
      <c r="A35" s="124" t="s">
        <v>143</v>
      </c>
      <c r="B35" s="142">
        <f t="shared" ref="B35:AE35" si="10">B11*B54*B55</f>
        <v>0</v>
      </c>
      <c r="C35" s="142">
        <f t="shared" si="10"/>
        <v>0</v>
      </c>
      <c r="D35" s="142">
        <f t="shared" si="10"/>
        <v>0</v>
      </c>
      <c r="E35" s="142">
        <f t="shared" si="10"/>
        <v>0</v>
      </c>
      <c r="F35" s="142">
        <f t="shared" si="10"/>
        <v>0</v>
      </c>
      <c r="G35" s="142">
        <f t="shared" si="10"/>
        <v>0</v>
      </c>
      <c r="H35" s="142">
        <f t="shared" si="10"/>
        <v>0</v>
      </c>
      <c r="I35" s="142">
        <f t="shared" si="10"/>
        <v>0</v>
      </c>
      <c r="J35" s="142">
        <f t="shared" si="10"/>
        <v>0</v>
      </c>
      <c r="K35" s="142">
        <f t="shared" si="10"/>
        <v>0</v>
      </c>
      <c r="L35" s="142">
        <f t="shared" si="10"/>
        <v>0</v>
      </c>
      <c r="M35" s="142">
        <f t="shared" si="10"/>
        <v>0</v>
      </c>
      <c r="N35" s="142">
        <f t="shared" si="10"/>
        <v>0</v>
      </c>
      <c r="O35" s="142">
        <f t="shared" si="10"/>
        <v>0</v>
      </c>
      <c r="P35" s="142">
        <f t="shared" si="10"/>
        <v>0</v>
      </c>
      <c r="Q35" s="137">
        <f t="shared" si="10"/>
        <v>0</v>
      </c>
      <c r="R35" s="137">
        <f t="shared" si="10"/>
        <v>0</v>
      </c>
      <c r="S35" s="137">
        <f t="shared" si="10"/>
        <v>631059226958</v>
      </c>
      <c r="T35" s="137">
        <f t="shared" si="10"/>
        <v>0</v>
      </c>
      <c r="U35" s="137">
        <f t="shared" si="10"/>
        <v>0</v>
      </c>
      <c r="V35" s="137">
        <f t="shared" si="10"/>
        <v>0</v>
      </c>
      <c r="W35" s="137">
        <f t="shared" si="10"/>
        <v>0</v>
      </c>
      <c r="X35" s="137">
        <f t="shared" si="10"/>
        <v>0</v>
      </c>
      <c r="Y35" s="137">
        <f t="shared" si="10"/>
        <v>0</v>
      </c>
      <c r="Z35" s="137">
        <f t="shared" si="10"/>
        <v>0</v>
      </c>
      <c r="AA35" s="137">
        <f t="shared" si="10"/>
        <v>0</v>
      </c>
      <c r="AB35" s="137">
        <f t="shared" si="10"/>
        <v>102.2942655</v>
      </c>
      <c r="AC35" s="137">
        <f t="shared" si="10"/>
        <v>0</v>
      </c>
      <c r="AD35" s="137">
        <f t="shared" si="10"/>
        <v>0</v>
      </c>
      <c r="AE35" s="137">
        <f t="shared" si="10"/>
        <v>0</v>
      </c>
      <c r="AF35" s="135"/>
      <c r="AG35" s="135"/>
    </row>
    <row r="36" ht="15.75" customHeight="1">
      <c r="A36" s="124" t="s">
        <v>144</v>
      </c>
      <c r="B36" s="140"/>
      <c r="C36" s="140"/>
      <c r="D36" s="140"/>
      <c r="E36" s="140"/>
      <c r="F36" s="140"/>
      <c r="G36" s="140"/>
      <c r="H36" s="142">
        <f t="shared" ref="H36:AE36" si="11">H12*H43*H54*H55</f>
        <v>0</v>
      </c>
      <c r="I36" s="142">
        <f t="shared" si="11"/>
        <v>0</v>
      </c>
      <c r="J36" s="142">
        <f t="shared" si="11"/>
        <v>0</v>
      </c>
      <c r="K36" s="142">
        <f t="shared" si="11"/>
        <v>0</v>
      </c>
      <c r="L36" s="142">
        <f t="shared" si="11"/>
        <v>0</v>
      </c>
      <c r="M36" s="142">
        <f t="shared" si="11"/>
        <v>0</v>
      </c>
      <c r="N36" s="142">
        <f t="shared" si="11"/>
        <v>0</v>
      </c>
      <c r="O36" s="142">
        <f t="shared" si="11"/>
        <v>0</v>
      </c>
      <c r="P36" s="142">
        <f t="shared" si="11"/>
        <v>0</v>
      </c>
      <c r="Q36" s="137">
        <f t="shared" si="11"/>
        <v>0</v>
      </c>
      <c r="R36" s="137">
        <f t="shared" si="11"/>
        <v>0</v>
      </c>
      <c r="S36" s="137">
        <f t="shared" si="11"/>
        <v>0</v>
      </c>
      <c r="T36" s="137">
        <f t="shared" si="11"/>
        <v>0</v>
      </c>
      <c r="U36" s="137">
        <f t="shared" si="11"/>
        <v>0</v>
      </c>
      <c r="V36" s="137">
        <f t="shared" si="11"/>
        <v>0</v>
      </c>
      <c r="W36" s="137">
        <f t="shared" si="11"/>
        <v>0</v>
      </c>
      <c r="X36" s="137">
        <f t="shared" si="11"/>
        <v>0</v>
      </c>
      <c r="Y36" s="137">
        <f t="shared" si="11"/>
        <v>0</v>
      </c>
      <c r="Z36" s="137">
        <f t="shared" si="11"/>
        <v>0</v>
      </c>
      <c r="AA36" s="137">
        <f t="shared" si="11"/>
        <v>0</v>
      </c>
      <c r="AB36" s="137">
        <f t="shared" si="11"/>
        <v>0</v>
      </c>
      <c r="AC36" s="137">
        <f t="shared" si="11"/>
        <v>0</v>
      </c>
      <c r="AD36" s="137">
        <f t="shared" si="11"/>
        <v>0</v>
      </c>
      <c r="AE36" s="137">
        <f t="shared" si="11"/>
        <v>0</v>
      </c>
      <c r="AF36" s="135"/>
      <c r="AG36" s="135"/>
    </row>
    <row r="37" ht="15.75" customHeight="1">
      <c r="A37" s="124" t="s">
        <v>146</v>
      </c>
      <c r="B37" s="142">
        <f t="shared" ref="B37:AE37" si="12">B13*B44*B54*B55</f>
        <v>0</v>
      </c>
      <c r="C37" s="142">
        <f t="shared" si="12"/>
        <v>0</v>
      </c>
      <c r="D37" s="142">
        <f t="shared" si="12"/>
        <v>0</v>
      </c>
      <c r="E37" s="142">
        <f t="shared" si="12"/>
        <v>0</v>
      </c>
      <c r="F37" s="142">
        <f t="shared" si="12"/>
        <v>0</v>
      </c>
      <c r="G37" s="142">
        <f t="shared" si="12"/>
        <v>0</v>
      </c>
      <c r="H37" s="142">
        <f t="shared" si="12"/>
        <v>0</v>
      </c>
      <c r="I37" s="142">
        <f t="shared" si="12"/>
        <v>0</v>
      </c>
      <c r="J37" s="142">
        <f t="shared" si="12"/>
        <v>0</v>
      </c>
      <c r="K37" s="142">
        <f t="shared" si="12"/>
        <v>0</v>
      </c>
      <c r="L37" s="142">
        <f t="shared" si="12"/>
        <v>0</v>
      </c>
      <c r="M37" s="142">
        <f t="shared" si="12"/>
        <v>0</v>
      </c>
      <c r="N37" s="142">
        <f t="shared" si="12"/>
        <v>0</v>
      </c>
      <c r="O37" s="142">
        <f t="shared" si="12"/>
        <v>0</v>
      </c>
      <c r="P37" s="142">
        <f t="shared" si="12"/>
        <v>0</v>
      </c>
      <c r="Q37" s="137">
        <f t="shared" si="12"/>
        <v>0</v>
      </c>
      <c r="R37" s="137">
        <f t="shared" si="12"/>
        <v>0</v>
      </c>
      <c r="S37" s="137">
        <f t="shared" si="12"/>
        <v>0</v>
      </c>
      <c r="T37" s="137">
        <f t="shared" si="12"/>
        <v>0</v>
      </c>
      <c r="U37" s="137">
        <f t="shared" si="12"/>
        <v>0</v>
      </c>
      <c r="V37" s="137">
        <f t="shared" si="12"/>
        <v>0</v>
      </c>
      <c r="W37" s="137">
        <f t="shared" si="12"/>
        <v>0</v>
      </c>
      <c r="X37" s="137">
        <f t="shared" si="12"/>
        <v>0</v>
      </c>
      <c r="Y37" s="137">
        <f t="shared" si="12"/>
        <v>0</v>
      </c>
      <c r="Z37" s="137">
        <f t="shared" si="12"/>
        <v>0</v>
      </c>
      <c r="AA37" s="137">
        <f t="shared" si="12"/>
        <v>0</v>
      </c>
      <c r="AB37" s="137">
        <f t="shared" si="12"/>
        <v>0</v>
      </c>
      <c r="AC37" s="137">
        <f t="shared" si="12"/>
        <v>0</v>
      </c>
      <c r="AD37" s="137">
        <f t="shared" si="12"/>
        <v>0</v>
      </c>
      <c r="AE37" s="137">
        <f t="shared" si="12"/>
        <v>0</v>
      </c>
      <c r="AF37" s="135"/>
      <c r="AG37" s="135"/>
    </row>
    <row r="38" ht="15.75" customHeight="1">
      <c r="A38" s="125"/>
    </row>
    <row r="39" ht="15.75" customHeight="1">
      <c r="A39" s="125"/>
    </row>
    <row r="40" ht="15.75" customHeight="1">
      <c r="A40" s="125"/>
    </row>
    <row r="41" ht="15.75" customHeight="1" collapsed="1">
      <c r="A41" s="143" t="s">
        <v>151</v>
      </c>
      <c r="B41" s="144"/>
      <c r="C41" s="144"/>
      <c r="D41" s="144"/>
      <c r="E41" s="144"/>
      <c r="F41" s="144"/>
      <c r="G41" s="144"/>
      <c r="H41" s="144"/>
      <c r="I41" s="144"/>
      <c r="J41" s="144"/>
      <c r="K41" s="144"/>
      <c r="L41" s="144"/>
      <c r="M41" s="144"/>
      <c r="N41" s="144"/>
      <c r="O41" s="144"/>
      <c r="P41" s="144"/>
      <c r="Q41" s="144"/>
      <c r="R41" s="144"/>
      <c r="S41" s="144"/>
      <c r="T41" s="144"/>
      <c r="U41" s="144"/>
      <c r="V41" s="144"/>
      <c r="W41" s="144"/>
      <c r="X41" s="144"/>
      <c r="Y41" s="144"/>
      <c r="Z41" s="144"/>
      <c r="AA41" s="144"/>
      <c r="AB41" s="145"/>
      <c r="AC41" s="145"/>
      <c r="AD41" s="145"/>
      <c r="AE41" s="145"/>
      <c r="AF41" s="125"/>
      <c r="AG41" s="125"/>
    </row>
    <row r="42" ht="15.75" hidden="1" customHeight="1" outlineLevel="1">
      <c r="A42" s="143"/>
      <c r="B42" s="144">
        <v>1993.0</v>
      </c>
      <c r="C42" s="144">
        <v>1994.0</v>
      </c>
      <c r="D42" s="144">
        <v>1995.0</v>
      </c>
      <c r="E42" s="144">
        <v>1996.0</v>
      </c>
      <c r="F42" s="144">
        <v>1997.0</v>
      </c>
      <c r="G42" s="144">
        <v>1998.0</v>
      </c>
      <c r="H42" s="144">
        <v>1999.0</v>
      </c>
      <c r="I42" s="144">
        <v>2000.0</v>
      </c>
      <c r="J42" s="144">
        <v>2001.0</v>
      </c>
      <c r="K42" s="144">
        <v>2002.0</v>
      </c>
      <c r="L42" s="144">
        <v>2003.0</v>
      </c>
      <c r="M42" s="144">
        <v>2004.0</v>
      </c>
      <c r="N42" s="144">
        <v>2005.0</v>
      </c>
      <c r="O42" s="144">
        <v>2006.0</v>
      </c>
      <c r="P42" s="144">
        <v>2007.0</v>
      </c>
      <c r="Q42" s="144">
        <v>2008.0</v>
      </c>
      <c r="R42" s="144">
        <v>2009.0</v>
      </c>
      <c r="S42" s="144">
        <v>2010.0</v>
      </c>
      <c r="T42" s="144">
        <v>2011.0</v>
      </c>
      <c r="U42" s="144">
        <v>2012.0</v>
      </c>
      <c r="V42" s="144">
        <v>2013.0</v>
      </c>
      <c r="W42" s="144">
        <v>2014.0</v>
      </c>
      <c r="X42" s="144">
        <v>2015.0</v>
      </c>
      <c r="Y42" s="144">
        <v>2016.0</v>
      </c>
      <c r="Z42" s="144">
        <v>2017.0</v>
      </c>
      <c r="AA42" s="144">
        <v>2018.0</v>
      </c>
      <c r="AB42" s="145">
        <v>2019.0</v>
      </c>
      <c r="AC42" s="145">
        <v>2020.0</v>
      </c>
      <c r="AD42" s="145">
        <v>2021.0</v>
      </c>
      <c r="AE42" s="145">
        <v>2022.0</v>
      </c>
      <c r="AF42" s="125"/>
      <c r="AG42" s="125"/>
    </row>
    <row r="43" ht="15.75" hidden="1" customHeight="1" outlineLevel="1">
      <c r="A43" s="125" t="s">
        <v>152</v>
      </c>
      <c r="B43" s="146" t="s">
        <v>145</v>
      </c>
      <c r="C43" s="146" t="s">
        <v>145</v>
      </c>
      <c r="D43" s="146" t="s">
        <v>145</v>
      </c>
      <c r="E43" s="146" t="s">
        <v>145</v>
      </c>
      <c r="F43" s="146" t="s">
        <v>145</v>
      </c>
      <c r="G43" s="146" t="s">
        <v>145</v>
      </c>
      <c r="H43" s="147">
        <v>36.882</v>
      </c>
      <c r="I43" s="147">
        <v>35.61</v>
      </c>
      <c r="J43" s="147">
        <v>34.083</v>
      </c>
      <c r="K43" s="147">
        <v>30.812</v>
      </c>
      <c r="L43" s="147">
        <v>31.844</v>
      </c>
      <c r="M43" s="147">
        <v>31.904</v>
      </c>
      <c r="N43" s="147">
        <v>29.784</v>
      </c>
      <c r="O43" s="147">
        <v>28.343</v>
      </c>
      <c r="P43" s="147">
        <v>27.762</v>
      </c>
      <c r="Q43" s="147">
        <v>24.942</v>
      </c>
      <c r="R43" s="147">
        <v>26.445</v>
      </c>
      <c r="S43" s="147">
        <v>25.29</v>
      </c>
      <c r="T43" s="147">
        <v>24.586</v>
      </c>
      <c r="U43" s="147">
        <v>25.143</v>
      </c>
      <c r="V43" s="147">
        <v>25.974</v>
      </c>
      <c r="W43" s="147">
        <v>27.533</v>
      </c>
      <c r="X43" s="147">
        <v>27.283</v>
      </c>
      <c r="Y43" s="147">
        <v>27.033</v>
      </c>
      <c r="Z43" s="147">
        <v>26.33</v>
      </c>
      <c r="AA43" s="147">
        <v>25.643</v>
      </c>
      <c r="AB43" s="147">
        <v>25.672</v>
      </c>
      <c r="AC43" s="147">
        <v>26.444</v>
      </c>
      <c r="AD43" s="147">
        <v>25.645</v>
      </c>
      <c r="AE43" s="147">
        <v>24.565</v>
      </c>
      <c r="AF43" s="148" t="s">
        <v>153</v>
      </c>
      <c r="AG43" s="125"/>
    </row>
    <row r="44" ht="15.75" hidden="1" customHeight="1" outlineLevel="1">
      <c r="A44" s="125" t="s">
        <v>154</v>
      </c>
      <c r="B44" s="147">
        <v>29.155</v>
      </c>
      <c r="C44" s="147">
        <v>28.782</v>
      </c>
      <c r="D44" s="147">
        <v>26.545</v>
      </c>
      <c r="E44" s="147">
        <v>27.138</v>
      </c>
      <c r="F44" s="147">
        <v>31.711</v>
      </c>
      <c r="G44" s="147">
        <v>32.274</v>
      </c>
      <c r="H44" s="147">
        <v>34.6</v>
      </c>
      <c r="I44" s="147">
        <v>38.59</v>
      </c>
      <c r="J44" s="147">
        <v>38.038</v>
      </c>
      <c r="K44" s="147">
        <v>32.736</v>
      </c>
      <c r="L44" s="147">
        <v>28.227</v>
      </c>
      <c r="M44" s="147">
        <v>25.701</v>
      </c>
      <c r="N44" s="147">
        <v>23.947</v>
      </c>
      <c r="O44" s="147">
        <v>22.609</v>
      </c>
      <c r="P44" s="147">
        <v>20.308</v>
      </c>
      <c r="Q44" s="147">
        <v>17.035</v>
      </c>
      <c r="R44" s="147">
        <v>19.057</v>
      </c>
      <c r="S44" s="147">
        <v>19.111</v>
      </c>
      <c r="T44" s="147">
        <v>17.688</v>
      </c>
      <c r="U44" s="147">
        <v>19.583</v>
      </c>
      <c r="V44" s="147">
        <v>19.565</v>
      </c>
      <c r="W44" s="147">
        <v>20.746</v>
      </c>
      <c r="X44" s="147">
        <v>24.6</v>
      </c>
      <c r="Y44" s="147">
        <v>24.432</v>
      </c>
      <c r="Z44" s="147">
        <v>23.382</v>
      </c>
      <c r="AA44" s="147">
        <v>21.735</v>
      </c>
      <c r="AB44" s="147">
        <v>22.934</v>
      </c>
      <c r="AC44" s="147">
        <v>23.196</v>
      </c>
      <c r="AD44" s="147">
        <v>21.682</v>
      </c>
      <c r="AE44" s="147">
        <v>23.36</v>
      </c>
      <c r="AF44" s="148" t="s">
        <v>153</v>
      </c>
      <c r="AG44" s="125"/>
    </row>
    <row r="45" ht="15.75" hidden="1" customHeight="1" outlineLevel="1">
      <c r="A45" s="125"/>
      <c r="B45" s="125"/>
      <c r="C45" s="125"/>
      <c r="D45" s="125"/>
      <c r="E45" s="125"/>
      <c r="F45" s="125"/>
      <c r="G45" s="125"/>
      <c r="H45" s="125"/>
      <c r="I45" s="125"/>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c r="AG45" s="125"/>
    </row>
    <row r="46" ht="15.75" hidden="1" customHeight="1" outlineLevel="1">
      <c r="A46" s="125" t="s">
        <v>155</v>
      </c>
      <c r="B46" s="149">
        <v>21.4047961994289</v>
      </c>
      <c r="C46" s="149">
        <v>11.4983329617956</v>
      </c>
      <c r="D46" s="149">
        <v>9.1115485347683</v>
      </c>
      <c r="E46" s="149">
        <v>9.97326785368686</v>
      </c>
      <c r="F46" s="149">
        <v>8.3647897212161</v>
      </c>
      <c r="G46" s="149">
        <v>9.94234451304776</v>
      </c>
      <c r="H46" s="149">
        <v>2.99810210073382</v>
      </c>
      <c r="I46" s="149">
        <v>1.76630975217005</v>
      </c>
      <c r="J46" s="149">
        <v>4.88870393089285</v>
      </c>
      <c r="K46" s="149">
        <v>2.71546490472086</v>
      </c>
      <c r="L46" s="149">
        <v>1.15608205558652</v>
      </c>
      <c r="M46" s="149">
        <v>3.87239996269004</v>
      </c>
      <c r="N46" s="149">
        <v>0.0736545402828597</v>
      </c>
      <c r="O46" s="149">
        <v>0.690917575459466</v>
      </c>
      <c r="P46" s="149">
        <v>3.51813453065661</v>
      </c>
      <c r="Q46" s="149">
        <v>2.05416067838684</v>
      </c>
      <c r="R46" s="149">
        <v>2.59871422992668</v>
      </c>
      <c r="S46" s="149">
        <v>-1.42545681786295</v>
      </c>
      <c r="T46" s="149">
        <v>0.0209526123816204</v>
      </c>
      <c r="U46" s="149">
        <v>1.45998079215973</v>
      </c>
      <c r="V46" s="149">
        <v>1.4318823763525</v>
      </c>
      <c r="W46" s="149">
        <v>2.47997516033772</v>
      </c>
      <c r="X46" s="149">
        <v>1.16590627227416</v>
      </c>
      <c r="Y46" s="149">
        <v>1.26552436876699</v>
      </c>
      <c r="Z46" s="149">
        <v>1.44195925573236</v>
      </c>
      <c r="AA46" s="149">
        <v>2.3</v>
      </c>
      <c r="AB46" s="149">
        <v>3.5</v>
      </c>
      <c r="AC46" s="149">
        <v>4.2</v>
      </c>
      <c r="AD46" s="149">
        <v>3.3</v>
      </c>
      <c r="AE46" s="149">
        <v>10.8</v>
      </c>
      <c r="AF46" s="150" t="s">
        <v>156</v>
      </c>
      <c r="AG46" s="125"/>
    </row>
    <row r="47" ht="15.75" hidden="1" customHeight="1" outlineLevel="1">
      <c r="A47" s="125" t="s">
        <v>157</v>
      </c>
      <c r="B47" s="151">
        <f t="shared" ref="B47:AE47" si="13">1+B46/100</f>
        <v>1.214047962</v>
      </c>
      <c r="C47" s="151">
        <f t="shared" si="13"/>
        <v>1.11498333</v>
      </c>
      <c r="D47" s="151">
        <f t="shared" si="13"/>
        <v>1.091115485</v>
      </c>
      <c r="E47" s="151">
        <f t="shared" si="13"/>
        <v>1.099732679</v>
      </c>
      <c r="F47" s="151">
        <f t="shared" si="13"/>
        <v>1.083647897</v>
      </c>
      <c r="G47" s="151">
        <f t="shared" si="13"/>
        <v>1.099423445</v>
      </c>
      <c r="H47" s="151">
        <f t="shared" si="13"/>
        <v>1.029981021</v>
      </c>
      <c r="I47" s="151">
        <f t="shared" si="13"/>
        <v>1.017663098</v>
      </c>
      <c r="J47" s="151">
        <f t="shared" si="13"/>
        <v>1.048887039</v>
      </c>
      <c r="K47" s="151">
        <f t="shared" si="13"/>
        <v>1.027154649</v>
      </c>
      <c r="L47" s="151">
        <f t="shared" si="13"/>
        <v>1.011560821</v>
      </c>
      <c r="M47" s="151">
        <f t="shared" si="13"/>
        <v>1.038724</v>
      </c>
      <c r="N47" s="151">
        <f t="shared" si="13"/>
        <v>1.000736545</v>
      </c>
      <c r="O47" s="151">
        <f t="shared" si="13"/>
        <v>1.006909176</v>
      </c>
      <c r="P47" s="151">
        <f t="shared" si="13"/>
        <v>1.035181345</v>
      </c>
      <c r="Q47" s="151">
        <f t="shared" si="13"/>
        <v>1.020541607</v>
      </c>
      <c r="R47" s="151">
        <f t="shared" si="13"/>
        <v>1.025987142</v>
      </c>
      <c r="S47" s="151">
        <f t="shared" si="13"/>
        <v>0.9857454318</v>
      </c>
      <c r="T47" s="151">
        <f t="shared" si="13"/>
        <v>1.000209526</v>
      </c>
      <c r="U47" s="151">
        <f t="shared" si="13"/>
        <v>1.014599808</v>
      </c>
      <c r="V47" s="151">
        <f t="shared" si="13"/>
        <v>1.014318824</v>
      </c>
      <c r="W47" s="151">
        <f t="shared" si="13"/>
        <v>1.024799752</v>
      </c>
      <c r="X47" s="151">
        <f t="shared" si="13"/>
        <v>1.011659063</v>
      </c>
      <c r="Y47" s="151">
        <f t="shared" si="13"/>
        <v>1.012655244</v>
      </c>
      <c r="Z47" s="151">
        <f t="shared" si="13"/>
        <v>1.014419593</v>
      </c>
      <c r="AA47" s="151">
        <f t="shared" si="13"/>
        <v>1.023</v>
      </c>
      <c r="AB47" s="151">
        <f t="shared" si="13"/>
        <v>1.035</v>
      </c>
      <c r="AC47" s="151">
        <f t="shared" si="13"/>
        <v>1.042</v>
      </c>
      <c r="AD47" s="151">
        <f t="shared" si="13"/>
        <v>1.033</v>
      </c>
      <c r="AE47" s="151">
        <f t="shared" si="13"/>
        <v>1.108</v>
      </c>
      <c r="AF47" s="125"/>
      <c r="AG47" s="125"/>
    </row>
    <row r="48" ht="15.75" hidden="1" customHeight="1" outlineLevel="1">
      <c r="A48" s="125" t="s">
        <v>158</v>
      </c>
      <c r="B48" s="140">
        <f t="shared" ref="B48:AD48" si="14">C48*B47</f>
        <v>3.422201609</v>
      </c>
      <c r="C48" s="140">
        <f t="shared" si="14"/>
        <v>2.818835595</v>
      </c>
      <c r="D48" s="140">
        <f t="shared" si="14"/>
        <v>2.528141471</v>
      </c>
      <c r="E48" s="140">
        <f t="shared" si="14"/>
        <v>2.317024645</v>
      </c>
      <c r="F48" s="140">
        <f t="shared" si="14"/>
        <v>2.106898059</v>
      </c>
      <c r="G48" s="140">
        <f t="shared" si="14"/>
        <v>1.944264428</v>
      </c>
      <c r="H48" s="140">
        <f t="shared" si="14"/>
        <v>1.768440028</v>
      </c>
      <c r="I48" s="140">
        <f t="shared" si="14"/>
        <v>1.716963703</v>
      </c>
      <c r="J48" s="140">
        <f t="shared" si="14"/>
        <v>1.687163175</v>
      </c>
      <c r="K48" s="140">
        <f t="shared" si="14"/>
        <v>1.60852705</v>
      </c>
      <c r="L48" s="140">
        <f t="shared" si="14"/>
        <v>1.566002794</v>
      </c>
      <c r="M48" s="140">
        <f t="shared" si="14"/>
        <v>1.548105425</v>
      </c>
      <c r="N48" s="140">
        <f t="shared" si="14"/>
        <v>1.490391505</v>
      </c>
      <c r="O48" s="140">
        <f t="shared" si="14"/>
        <v>1.489294572</v>
      </c>
      <c r="P48" s="140">
        <f t="shared" si="14"/>
        <v>1.47907538</v>
      </c>
      <c r="Q48" s="140">
        <f t="shared" si="14"/>
        <v>1.428807992</v>
      </c>
      <c r="R48" s="140">
        <f t="shared" si="14"/>
        <v>1.400048742</v>
      </c>
      <c r="S48" s="140">
        <f t="shared" si="14"/>
        <v>1.364587025</v>
      </c>
      <c r="T48" s="140">
        <f t="shared" si="14"/>
        <v>1.384319907</v>
      </c>
      <c r="U48" s="140">
        <f t="shared" si="14"/>
        <v>1.384029917</v>
      </c>
      <c r="V48" s="140">
        <f t="shared" si="14"/>
        <v>1.364114113</v>
      </c>
      <c r="W48" s="140">
        <f t="shared" si="14"/>
        <v>1.344857337</v>
      </c>
      <c r="X48" s="140">
        <f t="shared" si="14"/>
        <v>1.312312318</v>
      </c>
      <c r="Y48" s="140">
        <f t="shared" si="14"/>
        <v>1.297188318</v>
      </c>
      <c r="Z48" s="140">
        <f t="shared" si="14"/>
        <v>1.280977239</v>
      </c>
      <c r="AA48" s="140">
        <f t="shared" si="14"/>
        <v>1.26276863</v>
      </c>
      <c r="AB48" s="140">
        <f t="shared" si="14"/>
        <v>1.234377937</v>
      </c>
      <c r="AC48" s="140">
        <f t="shared" si="14"/>
        <v>1.192635688</v>
      </c>
      <c r="AD48" s="140">
        <f t="shared" si="14"/>
        <v>1.144564</v>
      </c>
      <c r="AE48" s="140">
        <f>AE47</f>
        <v>1.108</v>
      </c>
      <c r="AF48" s="125"/>
      <c r="AG48" s="125"/>
    </row>
    <row r="49" ht="15.75" hidden="1" customHeight="1" outlineLevel="1">
      <c r="A49" s="125"/>
      <c r="B49" s="125"/>
      <c r="C49" s="125"/>
      <c r="D49" s="125"/>
      <c r="E49" s="125"/>
      <c r="F49" s="125"/>
      <c r="G49" s="125"/>
      <c r="H49" s="125"/>
      <c r="I49" s="125"/>
      <c r="J49" s="125"/>
      <c r="K49" s="125"/>
      <c r="L49" s="125"/>
      <c r="M49" s="125"/>
      <c r="N49" s="125"/>
      <c r="O49" s="125"/>
      <c r="P49" s="125"/>
      <c r="Q49" s="125"/>
      <c r="R49" s="125"/>
      <c r="S49" s="125"/>
      <c r="T49" s="125"/>
      <c r="U49" s="125"/>
      <c r="V49" s="125"/>
      <c r="W49" s="152"/>
      <c r="X49" s="125"/>
      <c r="Y49" s="125"/>
      <c r="Z49" s="125"/>
      <c r="AA49" s="125"/>
      <c r="AB49" s="125"/>
      <c r="AC49" s="125"/>
      <c r="AD49" s="148"/>
      <c r="AE49" s="125"/>
      <c r="AF49" s="125"/>
      <c r="AG49" s="125"/>
    </row>
    <row r="50" ht="15.75" hidden="1" customHeight="1" outlineLevel="1">
      <c r="A50" s="125" t="s">
        <v>159</v>
      </c>
      <c r="B50" s="149">
        <v>1.31367531083045</v>
      </c>
      <c r="C50" s="149">
        <v>2.3343834923003</v>
      </c>
      <c r="D50" s="149">
        <v>6.09381555760677</v>
      </c>
      <c r="E50" s="149">
        <v>4.22283253080626</v>
      </c>
      <c r="F50" s="149">
        <v>-0.594662610224034</v>
      </c>
      <c r="G50" s="149">
        <v>-0.328734253149364</v>
      </c>
      <c r="H50" s="149">
        <v>1.43287167423985</v>
      </c>
      <c r="I50" s="149">
        <v>4.2667354020238</v>
      </c>
      <c r="J50" s="149">
        <v>2.90876706790345</v>
      </c>
      <c r="K50" s="149">
        <v>1.65248807678515</v>
      </c>
      <c r="L50" s="149">
        <v>3.60297638314407</v>
      </c>
      <c r="M50" s="149">
        <v>4.90655718688777</v>
      </c>
      <c r="N50" s="149">
        <v>6.53347457129013</v>
      </c>
      <c r="O50" s="149">
        <v>6.85352921700336</v>
      </c>
      <c r="P50" s="149">
        <v>5.60265634403116</v>
      </c>
      <c r="Q50" s="149">
        <v>2.68226202482893</v>
      </c>
      <c r="R50" s="149">
        <v>-4.80256911019237</v>
      </c>
      <c r="S50" s="149">
        <v>2.27342752370046</v>
      </c>
      <c r="T50" s="149">
        <v>1.77783318662328</v>
      </c>
      <c r="U50" s="149">
        <v>-0.799850263588141</v>
      </c>
      <c r="V50" s="149">
        <v>-0.483655803377019</v>
      </c>
      <c r="W50" s="149">
        <v>2.71511773180339</v>
      </c>
      <c r="X50" s="149">
        <v>5.3092304700114</v>
      </c>
      <c r="Y50" s="149">
        <v>2.45052910461612</v>
      </c>
      <c r="Z50" s="149">
        <v>4.35260979993666</v>
      </c>
      <c r="AA50" s="149">
        <v>3.0</v>
      </c>
      <c r="AB50" s="149">
        <v>2.4</v>
      </c>
      <c r="AC50" s="149">
        <v>-5.6</v>
      </c>
      <c r="AD50" s="149">
        <v>3.3</v>
      </c>
      <c r="AE50" s="149">
        <v>2.4</v>
      </c>
      <c r="AF50" s="148" t="s">
        <v>153</v>
      </c>
      <c r="AG50" s="153" t="s">
        <v>156</v>
      </c>
    </row>
    <row r="51" ht="15.75" hidden="1" customHeight="1" outlineLevel="1">
      <c r="A51" s="125" t="s">
        <v>160</v>
      </c>
      <c r="B51" s="151">
        <f t="shared" ref="B51:AE51" si="15">1+B50/100</f>
        <v>1.013136753</v>
      </c>
      <c r="C51" s="151">
        <f t="shared" si="15"/>
        <v>1.023343835</v>
      </c>
      <c r="D51" s="151">
        <f t="shared" si="15"/>
        <v>1.060938156</v>
      </c>
      <c r="E51" s="151">
        <f t="shared" si="15"/>
        <v>1.042228325</v>
      </c>
      <c r="F51" s="151">
        <f t="shared" si="15"/>
        <v>0.9940533739</v>
      </c>
      <c r="G51" s="151">
        <f t="shared" si="15"/>
        <v>0.9967126575</v>
      </c>
      <c r="H51" s="151">
        <f t="shared" si="15"/>
        <v>1.014328717</v>
      </c>
      <c r="I51" s="151">
        <f t="shared" si="15"/>
        <v>1.042667354</v>
      </c>
      <c r="J51" s="151">
        <f t="shared" si="15"/>
        <v>1.029087671</v>
      </c>
      <c r="K51" s="151">
        <f t="shared" si="15"/>
        <v>1.016524881</v>
      </c>
      <c r="L51" s="151">
        <f t="shared" si="15"/>
        <v>1.036029764</v>
      </c>
      <c r="M51" s="151">
        <f t="shared" si="15"/>
        <v>1.049065572</v>
      </c>
      <c r="N51" s="151">
        <f t="shared" si="15"/>
        <v>1.065334746</v>
      </c>
      <c r="O51" s="151">
        <f t="shared" si="15"/>
        <v>1.068535292</v>
      </c>
      <c r="P51" s="151">
        <f t="shared" si="15"/>
        <v>1.056026563</v>
      </c>
      <c r="Q51" s="151">
        <f t="shared" si="15"/>
        <v>1.02682262</v>
      </c>
      <c r="R51" s="151">
        <f t="shared" si="15"/>
        <v>0.9519743089</v>
      </c>
      <c r="S51" s="151">
        <f t="shared" si="15"/>
        <v>1.022734275</v>
      </c>
      <c r="T51" s="151">
        <f t="shared" si="15"/>
        <v>1.017778332</v>
      </c>
      <c r="U51" s="151">
        <f t="shared" si="15"/>
        <v>0.9920014974</v>
      </c>
      <c r="V51" s="151">
        <f t="shared" si="15"/>
        <v>0.995163442</v>
      </c>
      <c r="W51" s="151">
        <f t="shared" si="15"/>
        <v>1.027151177</v>
      </c>
      <c r="X51" s="151">
        <f t="shared" si="15"/>
        <v>1.053092305</v>
      </c>
      <c r="Y51" s="151">
        <f t="shared" si="15"/>
        <v>1.024505291</v>
      </c>
      <c r="Z51" s="151">
        <f t="shared" si="15"/>
        <v>1.043526098</v>
      </c>
      <c r="AA51" s="151">
        <f t="shared" si="15"/>
        <v>1.03</v>
      </c>
      <c r="AB51" s="151">
        <f t="shared" si="15"/>
        <v>1.024</v>
      </c>
      <c r="AC51" s="151">
        <f t="shared" si="15"/>
        <v>0.944</v>
      </c>
      <c r="AD51" s="151">
        <f t="shared" si="15"/>
        <v>1.033</v>
      </c>
      <c r="AE51" s="151">
        <f t="shared" si="15"/>
        <v>1.024</v>
      </c>
      <c r="AF51" s="125"/>
      <c r="AG51" s="125"/>
    </row>
    <row r="52" ht="15.75" hidden="1" customHeight="1" outlineLevel="1">
      <c r="A52" s="125" t="s">
        <v>161</v>
      </c>
      <c r="B52" s="140">
        <f t="shared" ref="B52:AD52" si="16">C52*B51</f>
        <v>2.008690442</v>
      </c>
      <c r="C52" s="140">
        <f t="shared" si="16"/>
        <v>1.982644926</v>
      </c>
      <c r="D52" s="140">
        <f t="shared" si="16"/>
        <v>1.937418156</v>
      </c>
      <c r="E52" s="140">
        <f t="shared" si="16"/>
        <v>1.826136751</v>
      </c>
      <c r="F52" s="140">
        <f t="shared" si="16"/>
        <v>1.752146537</v>
      </c>
      <c r="G52" s="140">
        <f t="shared" si="16"/>
        <v>1.762628228</v>
      </c>
      <c r="H52" s="140">
        <f t="shared" si="16"/>
        <v>1.768441701</v>
      </c>
      <c r="I52" s="140">
        <f t="shared" si="16"/>
        <v>1.743460155</v>
      </c>
      <c r="J52" s="140">
        <f t="shared" si="16"/>
        <v>1.672115414</v>
      </c>
      <c r="K52" s="140">
        <f t="shared" si="16"/>
        <v>1.624852247</v>
      </c>
      <c r="L52" s="140">
        <f t="shared" si="16"/>
        <v>1.598438246</v>
      </c>
      <c r="M52" s="140">
        <f t="shared" si="16"/>
        <v>1.542849734</v>
      </c>
      <c r="N52" s="140">
        <f t="shared" si="16"/>
        <v>1.470689512</v>
      </c>
      <c r="O52" s="140">
        <f t="shared" si="16"/>
        <v>1.380495209</v>
      </c>
      <c r="P52" s="140">
        <f t="shared" si="16"/>
        <v>1.291950971</v>
      </c>
      <c r="Q52" s="140">
        <f t="shared" si="16"/>
        <v>1.223407645</v>
      </c>
      <c r="R52" s="140">
        <f t="shared" si="16"/>
        <v>1.191449839</v>
      </c>
      <c r="S52" s="140">
        <f t="shared" si="16"/>
        <v>1.251556715</v>
      </c>
      <c r="T52" s="140">
        <f t="shared" si="16"/>
        <v>1.223735965</v>
      </c>
      <c r="U52" s="140">
        <f t="shared" si="16"/>
        <v>1.20236001</v>
      </c>
      <c r="V52" s="140">
        <f t="shared" si="16"/>
        <v>1.212054632</v>
      </c>
      <c r="W52" s="140">
        <f t="shared" si="16"/>
        <v>1.217945295</v>
      </c>
      <c r="X52" s="140">
        <f t="shared" si="16"/>
        <v>1.185750765</v>
      </c>
      <c r="Y52" s="140">
        <f t="shared" si="16"/>
        <v>1.125970402</v>
      </c>
      <c r="Z52" s="140">
        <f t="shared" si="16"/>
        <v>1.099038152</v>
      </c>
      <c r="AA52" s="140">
        <f t="shared" si="16"/>
        <v>1.053196613</v>
      </c>
      <c r="AB52" s="140">
        <f t="shared" si="16"/>
        <v>1.022520984</v>
      </c>
      <c r="AC52" s="140">
        <f t="shared" si="16"/>
        <v>0.998555648</v>
      </c>
      <c r="AD52" s="140">
        <f t="shared" si="16"/>
        <v>1.057792</v>
      </c>
      <c r="AE52" s="140">
        <f>AE51</f>
        <v>1.024</v>
      </c>
      <c r="AF52" s="125"/>
      <c r="AG52" s="125"/>
    </row>
    <row r="53" ht="15.75" hidden="1" customHeight="1" outlineLevel="1">
      <c r="A53" s="125"/>
      <c r="B53" s="125"/>
      <c r="C53" s="125"/>
      <c r="D53" s="125"/>
      <c r="E53" s="125"/>
      <c r="F53" s="125"/>
      <c r="G53" s="125"/>
      <c r="H53" s="125"/>
      <c r="I53" s="125"/>
      <c r="J53" s="125"/>
      <c r="K53" s="125"/>
      <c r="L53" s="125"/>
      <c r="M53" s="125"/>
      <c r="N53" s="125"/>
      <c r="O53" s="125"/>
      <c r="P53" s="125"/>
      <c r="Q53" s="125"/>
      <c r="R53" s="125"/>
      <c r="S53" s="125"/>
      <c r="T53" s="125"/>
      <c r="U53" s="125"/>
      <c r="V53" s="125"/>
      <c r="W53" s="125"/>
      <c r="X53" s="125"/>
      <c r="Y53" s="125"/>
      <c r="Z53" s="125"/>
      <c r="AA53" s="125"/>
      <c r="AB53" s="125"/>
      <c r="AC53" s="125"/>
      <c r="AD53" s="125"/>
      <c r="AE53" s="125"/>
      <c r="AF53" s="125"/>
      <c r="AG53" s="125"/>
    </row>
    <row r="54" ht="15.75" hidden="1" customHeight="1" outlineLevel="1">
      <c r="A54" s="125" t="s">
        <v>162</v>
      </c>
      <c r="B54" s="140">
        <f t="shared" ref="B54:AD54" si="17">C54*B47</f>
        <v>3.088629611</v>
      </c>
      <c r="C54" s="140">
        <f t="shared" si="17"/>
        <v>2.544075446</v>
      </c>
      <c r="D54" s="140">
        <f t="shared" si="17"/>
        <v>2.281716129</v>
      </c>
      <c r="E54" s="140">
        <f t="shared" si="17"/>
        <v>2.091177478</v>
      </c>
      <c r="F54" s="140">
        <f t="shared" si="17"/>
        <v>1.901532544</v>
      </c>
      <c r="G54" s="140">
        <f t="shared" si="17"/>
        <v>1.754751289</v>
      </c>
      <c r="H54" s="140">
        <f t="shared" si="17"/>
        <v>1.596065007</v>
      </c>
      <c r="I54" s="140">
        <f t="shared" si="17"/>
        <v>1.54960623</v>
      </c>
      <c r="J54" s="140">
        <f t="shared" si="17"/>
        <v>1.522710447</v>
      </c>
      <c r="K54" s="140">
        <f t="shared" si="17"/>
        <v>1.451739215</v>
      </c>
      <c r="L54" s="140">
        <f t="shared" si="17"/>
        <v>1.413359922</v>
      </c>
      <c r="M54" s="140">
        <f t="shared" si="17"/>
        <v>1.397207062</v>
      </c>
      <c r="N54" s="140">
        <f t="shared" si="17"/>
        <v>1.345118686</v>
      </c>
      <c r="O54" s="140">
        <f t="shared" si="17"/>
        <v>1.344128675</v>
      </c>
      <c r="P54" s="140">
        <f t="shared" si="17"/>
        <v>1.334905577</v>
      </c>
      <c r="Q54" s="140">
        <f t="shared" si="17"/>
        <v>1.289537899</v>
      </c>
      <c r="R54" s="140">
        <f t="shared" si="17"/>
        <v>1.263581897</v>
      </c>
      <c r="S54" s="140">
        <f t="shared" si="17"/>
        <v>1.231576737</v>
      </c>
      <c r="T54" s="140">
        <f t="shared" si="17"/>
        <v>1.249386198</v>
      </c>
      <c r="U54" s="140">
        <f t="shared" si="17"/>
        <v>1.249124473</v>
      </c>
      <c r="V54" s="140">
        <f t="shared" si="17"/>
        <v>1.231149921</v>
      </c>
      <c r="W54" s="140">
        <f t="shared" si="17"/>
        <v>1.21377016</v>
      </c>
      <c r="X54" s="140">
        <f t="shared" si="17"/>
        <v>1.184397399</v>
      </c>
      <c r="Y54" s="140">
        <f t="shared" si="17"/>
        <v>1.170747579</v>
      </c>
      <c r="Z54" s="140">
        <f t="shared" si="17"/>
        <v>1.156116641</v>
      </c>
      <c r="AA54" s="140">
        <f t="shared" si="17"/>
        <v>1.139682879</v>
      </c>
      <c r="AB54" s="140">
        <f t="shared" si="17"/>
        <v>1.11405951</v>
      </c>
      <c r="AC54" s="140">
        <f t="shared" si="17"/>
        <v>1.076386</v>
      </c>
      <c r="AD54" s="140">
        <f t="shared" si="17"/>
        <v>1.033</v>
      </c>
      <c r="AE54" s="125">
        <v>1.0</v>
      </c>
      <c r="AF54" s="125"/>
      <c r="AG54" s="125"/>
    </row>
    <row r="55" ht="15.75" hidden="1" customHeight="1" outlineLevel="1">
      <c r="A55" s="125" t="s">
        <v>163</v>
      </c>
      <c r="B55" s="140">
        <f t="shared" ref="B55:AD55" si="18">C55*B51</f>
        <v>1.96161176</v>
      </c>
      <c r="C55" s="140">
        <f t="shared" si="18"/>
        <v>1.936176685</v>
      </c>
      <c r="D55" s="140">
        <f t="shared" si="18"/>
        <v>1.892009918</v>
      </c>
      <c r="E55" s="140">
        <f t="shared" si="18"/>
        <v>1.78333667</v>
      </c>
      <c r="F55" s="140">
        <f t="shared" si="18"/>
        <v>1.711080602</v>
      </c>
      <c r="G55" s="140">
        <f t="shared" si="18"/>
        <v>1.721316629</v>
      </c>
      <c r="H55" s="140">
        <f t="shared" si="18"/>
        <v>1.726993849</v>
      </c>
      <c r="I55" s="140">
        <f t="shared" si="18"/>
        <v>1.702597807</v>
      </c>
      <c r="J55" s="140">
        <f t="shared" si="18"/>
        <v>1.632925209</v>
      </c>
      <c r="K55" s="140">
        <f t="shared" si="18"/>
        <v>1.586769773</v>
      </c>
      <c r="L55" s="140">
        <f t="shared" si="18"/>
        <v>1.560974849</v>
      </c>
      <c r="M55" s="140">
        <f t="shared" si="18"/>
        <v>1.506689194</v>
      </c>
      <c r="N55" s="140">
        <f t="shared" si="18"/>
        <v>1.436220227</v>
      </c>
      <c r="O55" s="140">
        <f t="shared" si="18"/>
        <v>1.348139852</v>
      </c>
      <c r="P55" s="140">
        <f t="shared" si="18"/>
        <v>1.261670871</v>
      </c>
      <c r="Q55" s="140">
        <f t="shared" si="18"/>
        <v>1.194734029</v>
      </c>
      <c r="R55" s="140">
        <f t="shared" si="18"/>
        <v>1.163525233</v>
      </c>
      <c r="S55" s="140">
        <f t="shared" si="18"/>
        <v>1.222223355</v>
      </c>
      <c r="T55" s="140">
        <f t="shared" si="18"/>
        <v>1.195054653</v>
      </c>
      <c r="U55" s="140">
        <f t="shared" si="18"/>
        <v>1.174179697</v>
      </c>
      <c r="V55" s="140">
        <f t="shared" si="18"/>
        <v>1.183647101</v>
      </c>
      <c r="W55" s="140">
        <f t="shared" si="18"/>
        <v>1.189399702</v>
      </c>
      <c r="X55" s="140">
        <f t="shared" si="18"/>
        <v>1.157959732</v>
      </c>
      <c r="Y55" s="140">
        <f t="shared" si="18"/>
        <v>1.099580471</v>
      </c>
      <c r="Z55" s="140">
        <f t="shared" si="18"/>
        <v>1.073279445</v>
      </c>
      <c r="AA55" s="140">
        <f t="shared" si="18"/>
        <v>1.028512317</v>
      </c>
      <c r="AB55" s="140">
        <f t="shared" si="18"/>
        <v>0.998555648</v>
      </c>
      <c r="AC55" s="140">
        <f t="shared" si="18"/>
        <v>0.975152</v>
      </c>
      <c r="AD55" s="140">
        <f t="shared" si="18"/>
        <v>1.033</v>
      </c>
      <c r="AE55" s="125">
        <v>1.0</v>
      </c>
      <c r="AF55" s="125"/>
      <c r="AG55" s="125"/>
    </row>
    <row r="56" ht="15.75" customHeight="1"/>
    <row r="57" ht="15.75" customHeight="1"/>
    <row r="58" ht="15.75" customHeight="1"/>
    <row r="59" ht="15.75" customHeight="1"/>
    <row r="60" ht="15.75" customHeight="1"/>
    <row r="61" ht="15.75" customHeight="1"/>
    <row r="62" ht="15.75" customHeight="1"/>
    <row r="63" ht="15.75" customHeight="1"/>
    <row r="64" ht="15.75" customHeight="1">
      <c r="A64" s="125"/>
      <c r="B64" s="125"/>
      <c r="C64" s="125"/>
      <c r="D64" s="125"/>
      <c r="E64" s="125"/>
      <c r="F64" s="125"/>
      <c r="G64" s="125"/>
      <c r="H64" s="125"/>
      <c r="I64" s="125"/>
      <c r="J64" s="125"/>
      <c r="K64" s="125"/>
      <c r="L64" s="125"/>
      <c r="M64" s="125"/>
      <c r="N64" s="125"/>
      <c r="O64" s="125"/>
      <c r="P64" s="125"/>
      <c r="Q64" s="125"/>
      <c r="R64" s="125"/>
      <c r="S64" s="125"/>
      <c r="T64" s="125"/>
      <c r="U64" s="125"/>
      <c r="V64" s="125"/>
      <c r="W64" s="125"/>
      <c r="X64" s="125"/>
      <c r="Y64" s="125"/>
      <c r="Z64" s="125"/>
      <c r="AA64" s="125"/>
      <c r="AB64" s="125"/>
      <c r="AC64" s="125"/>
      <c r="AD64" s="125"/>
      <c r="AE64" s="125"/>
      <c r="AF64" s="125"/>
      <c r="AG64" s="125"/>
    </row>
    <row r="65" ht="15.75" customHeight="1"/>
    <row r="66" ht="15.75" customHeight="1"/>
    <row r="67" ht="15.75" customHeight="1">
      <c r="A67" s="125"/>
      <c r="B67" s="125"/>
      <c r="C67" s="125"/>
      <c r="D67" s="125"/>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row>
    <row r="68" ht="15.75" customHeight="1">
      <c r="A68" s="125"/>
      <c r="B68" s="125"/>
      <c r="C68" s="125"/>
      <c r="D68" s="125"/>
      <c r="E68" s="125"/>
      <c r="F68" s="125"/>
      <c r="G68" s="125"/>
      <c r="H68" s="125"/>
      <c r="I68" s="125"/>
      <c r="J68" s="125"/>
      <c r="K68" s="125"/>
      <c r="L68" s="125"/>
      <c r="M68" s="125"/>
      <c r="N68" s="125"/>
      <c r="O68" s="125"/>
      <c r="P68" s="125"/>
      <c r="Q68" s="125"/>
      <c r="R68" s="125"/>
      <c r="S68" s="125"/>
      <c r="T68" s="125"/>
      <c r="U68" s="125"/>
      <c r="V68" s="125"/>
      <c r="W68" s="125"/>
      <c r="X68" s="125"/>
      <c r="Y68" s="125"/>
      <c r="Z68" s="125"/>
      <c r="AA68" s="125"/>
      <c r="AB68" s="125"/>
      <c r="AC68" s="125"/>
      <c r="AD68" s="125"/>
      <c r="AE68" s="125"/>
      <c r="AF68" s="125"/>
      <c r="AG68" s="125"/>
    </row>
    <row r="69" ht="15.75" customHeight="1">
      <c r="A69" s="125"/>
      <c r="B69" s="125"/>
      <c r="C69" s="125"/>
      <c r="D69" s="125"/>
      <c r="E69" s="125"/>
      <c r="F69" s="125"/>
      <c r="G69" s="125"/>
      <c r="H69" s="125"/>
      <c r="I69" s="125"/>
      <c r="J69" s="125"/>
      <c r="K69" s="125"/>
      <c r="L69" s="125"/>
      <c r="M69" s="125"/>
      <c r="N69" s="125"/>
      <c r="O69" s="125"/>
      <c r="P69" s="125"/>
      <c r="Q69" s="125"/>
      <c r="R69" s="125"/>
      <c r="S69" s="125"/>
      <c r="T69" s="125"/>
      <c r="U69" s="125"/>
      <c r="V69" s="125"/>
      <c r="W69" s="125"/>
      <c r="X69" s="125"/>
      <c r="Y69" s="125"/>
      <c r="Z69" s="125"/>
      <c r="AA69" s="125"/>
      <c r="AB69" s="125"/>
      <c r="AC69" s="125"/>
      <c r="AD69" s="125"/>
      <c r="AE69" s="125"/>
      <c r="AF69" s="125"/>
      <c r="AG69" s="125"/>
    </row>
    <row r="70" ht="15.75" customHeight="1">
      <c r="A70" s="125"/>
      <c r="B70" s="125"/>
      <c r="C70" s="125"/>
      <c r="D70" s="125"/>
      <c r="E70" s="125"/>
      <c r="F70" s="125"/>
      <c r="G70" s="125"/>
      <c r="H70" s="125"/>
      <c r="I70" s="125"/>
      <c r="J70" s="125"/>
      <c r="K70" s="125"/>
      <c r="L70" s="125"/>
      <c r="M70" s="125"/>
      <c r="N70" s="125"/>
      <c r="O70" s="125"/>
      <c r="P70" s="125"/>
      <c r="Q70" s="125"/>
      <c r="R70" s="125"/>
      <c r="S70" s="125"/>
      <c r="T70" s="125"/>
      <c r="U70" s="125"/>
      <c r="V70" s="125"/>
      <c r="W70" s="125"/>
      <c r="X70" s="125"/>
      <c r="Y70" s="125"/>
      <c r="Z70" s="125"/>
      <c r="AA70" s="125"/>
      <c r="AB70" s="125"/>
      <c r="AC70" s="125"/>
      <c r="AD70" s="125"/>
      <c r="AE70" s="125"/>
      <c r="AF70" s="125"/>
      <c r="AG70" s="125"/>
    </row>
    <row r="71" ht="15.75" customHeight="1">
      <c r="A71" s="125"/>
      <c r="B71" s="125"/>
      <c r="C71" s="125"/>
      <c r="D71" s="125"/>
      <c r="E71" s="125"/>
      <c r="F71" s="125"/>
      <c r="G71" s="125"/>
      <c r="H71" s="125"/>
      <c r="I71" s="125"/>
      <c r="J71" s="125"/>
      <c r="K71" s="125"/>
      <c r="L71" s="125"/>
      <c r="M71" s="125"/>
      <c r="N71" s="125"/>
      <c r="O71" s="125"/>
      <c r="P71" s="125"/>
      <c r="Q71" s="125"/>
      <c r="R71" s="125"/>
      <c r="S71" s="125"/>
      <c r="T71" s="125"/>
      <c r="U71" s="125"/>
      <c r="V71" s="125"/>
      <c r="W71" s="125"/>
      <c r="X71" s="125"/>
      <c r="Y71" s="125"/>
      <c r="Z71" s="125"/>
      <c r="AA71" s="125"/>
      <c r="AB71" s="125"/>
      <c r="AC71" s="125"/>
      <c r="AD71" s="125"/>
      <c r="AE71" s="125"/>
      <c r="AF71" s="125"/>
      <c r="AG71" s="125"/>
    </row>
    <row r="72" ht="15.75" customHeight="1">
      <c r="A72" s="125"/>
      <c r="B72" s="125"/>
      <c r="C72" s="125"/>
      <c r="D72" s="125"/>
      <c r="E72" s="125"/>
      <c r="F72" s="125"/>
      <c r="G72" s="125"/>
      <c r="H72" s="125"/>
      <c r="I72" s="125"/>
      <c r="J72" s="125"/>
      <c r="K72" s="125"/>
      <c r="L72" s="125"/>
      <c r="M72" s="125"/>
      <c r="N72" s="125"/>
      <c r="O72" s="125"/>
      <c r="P72" s="125"/>
      <c r="Q72" s="125"/>
      <c r="R72" s="125"/>
      <c r="S72" s="125"/>
      <c r="T72" s="125"/>
      <c r="U72" s="125"/>
      <c r="V72" s="125"/>
      <c r="W72" s="125"/>
      <c r="X72" s="125"/>
      <c r="Y72" s="125"/>
      <c r="Z72" s="125"/>
      <c r="AA72" s="125"/>
      <c r="AB72" s="125"/>
      <c r="AC72" s="125"/>
      <c r="AD72" s="125"/>
      <c r="AE72" s="125"/>
      <c r="AF72" s="125"/>
      <c r="AG72" s="125"/>
    </row>
    <row r="73" ht="15.75" customHeight="1">
      <c r="A73" s="125"/>
      <c r="B73" s="125"/>
      <c r="C73" s="125"/>
      <c r="D73" s="125"/>
      <c r="E73" s="125"/>
      <c r="F73" s="125"/>
      <c r="G73" s="125"/>
      <c r="H73" s="125"/>
      <c r="I73" s="125"/>
      <c r="J73" s="125"/>
      <c r="K73" s="125"/>
      <c r="L73" s="125"/>
      <c r="M73" s="125"/>
      <c r="N73" s="125"/>
      <c r="O73" s="125"/>
      <c r="P73" s="125"/>
      <c r="Q73" s="125"/>
      <c r="R73" s="125"/>
      <c r="S73" s="125"/>
      <c r="T73" s="125"/>
      <c r="U73" s="125"/>
      <c r="V73" s="125"/>
      <c r="W73" s="125"/>
      <c r="X73" s="125"/>
      <c r="Y73" s="125"/>
      <c r="Z73" s="125"/>
      <c r="AA73" s="125"/>
      <c r="AB73" s="125"/>
      <c r="AC73" s="125"/>
      <c r="AD73" s="125"/>
      <c r="AE73" s="125"/>
      <c r="AF73" s="125"/>
      <c r="AG73" s="125"/>
    </row>
    <row r="74" ht="15.75" customHeight="1">
      <c r="A74" s="125"/>
      <c r="B74" s="125"/>
      <c r="C74" s="125"/>
      <c r="D74" s="125"/>
      <c r="E74" s="125"/>
      <c r="F74" s="125"/>
      <c r="G74" s="125"/>
      <c r="H74" s="125"/>
      <c r="I74" s="125"/>
      <c r="J74" s="125"/>
      <c r="K74" s="125"/>
      <c r="L74" s="125"/>
      <c r="M74" s="125"/>
      <c r="N74" s="125"/>
      <c r="O74" s="125"/>
      <c r="P74" s="125"/>
      <c r="Q74" s="125"/>
      <c r="R74" s="125"/>
      <c r="S74" s="125"/>
      <c r="T74" s="125"/>
      <c r="U74" s="125"/>
      <c r="V74" s="125"/>
      <c r="W74" s="125"/>
      <c r="X74" s="125"/>
      <c r="Y74" s="125"/>
      <c r="Z74" s="125"/>
      <c r="AA74" s="125"/>
      <c r="AB74" s="125"/>
      <c r="AC74" s="125"/>
      <c r="AD74" s="125"/>
      <c r="AE74" s="125"/>
      <c r="AF74" s="125"/>
      <c r="AG74" s="125"/>
    </row>
    <row r="75" ht="15.75" customHeight="1">
      <c r="A75" s="125"/>
      <c r="B75" s="125"/>
      <c r="C75" s="125"/>
      <c r="D75" s="125"/>
      <c r="E75" s="125"/>
      <c r="F75" s="125"/>
      <c r="G75" s="125"/>
      <c r="H75" s="125"/>
      <c r="I75" s="125"/>
      <c r="J75" s="125"/>
      <c r="K75" s="125"/>
      <c r="L75" s="125"/>
      <c r="M75" s="125"/>
      <c r="N75" s="125"/>
      <c r="O75" s="125"/>
      <c r="P75" s="125"/>
      <c r="Q75" s="125"/>
      <c r="R75" s="125"/>
      <c r="S75" s="125"/>
      <c r="T75" s="125"/>
      <c r="U75" s="125"/>
      <c r="V75" s="125"/>
      <c r="W75" s="125"/>
      <c r="X75" s="125"/>
      <c r="Y75" s="125"/>
      <c r="Z75" s="125"/>
      <c r="AA75" s="125"/>
      <c r="AB75" s="125"/>
      <c r="AC75" s="125"/>
      <c r="AD75" s="125"/>
      <c r="AE75" s="125"/>
      <c r="AF75" s="125"/>
      <c r="AG75" s="125"/>
    </row>
    <row r="76" ht="15.75" customHeight="1">
      <c r="A76" s="125"/>
      <c r="B76" s="125"/>
      <c r="C76" s="125"/>
      <c r="D76" s="125"/>
      <c r="E76" s="125"/>
      <c r="F76" s="125"/>
      <c r="G76" s="125"/>
      <c r="H76" s="125"/>
      <c r="I76" s="125"/>
      <c r="J76" s="125"/>
      <c r="K76" s="125"/>
      <c r="L76" s="125"/>
      <c r="M76" s="125"/>
      <c r="N76" s="125"/>
      <c r="O76" s="125"/>
      <c r="P76" s="125"/>
      <c r="Q76" s="125"/>
      <c r="R76" s="125"/>
      <c r="S76" s="125"/>
      <c r="T76" s="125"/>
      <c r="U76" s="125"/>
      <c r="V76" s="125"/>
      <c r="W76" s="125"/>
      <c r="X76" s="125"/>
      <c r="Y76" s="125"/>
      <c r="Z76" s="125"/>
      <c r="AA76" s="125"/>
      <c r="AB76" s="125"/>
      <c r="AC76" s="125"/>
      <c r="AD76" s="125"/>
      <c r="AE76" s="125"/>
      <c r="AF76" s="125"/>
      <c r="AG76" s="125"/>
    </row>
    <row r="77" ht="15.75" customHeight="1">
      <c r="A77" s="125"/>
      <c r="B77" s="125"/>
      <c r="C77" s="125"/>
      <c r="D77" s="125"/>
      <c r="E77" s="125"/>
      <c r="F77" s="125"/>
      <c r="G77" s="125"/>
      <c r="H77" s="125"/>
      <c r="I77" s="125"/>
      <c r="J77" s="125"/>
      <c r="K77" s="125"/>
      <c r="L77" s="125"/>
      <c r="M77" s="125"/>
      <c r="N77" s="125"/>
      <c r="O77" s="125"/>
      <c r="P77" s="125"/>
      <c r="Q77" s="125"/>
      <c r="R77" s="125"/>
      <c r="S77" s="125"/>
      <c r="T77" s="125"/>
      <c r="U77" s="125"/>
      <c r="V77" s="125"/>
      <c r="W77" s="125"/>
      <c r="X77" s="125"/>
      <c r="Y77" s="125"/>
      <c r="Z77" s="125"/>
      <c r="AA77" s="125"/>
      <c r="AB77" s="125"/>
      <c r="AC77" s="125"/>
      <c r="AD77" s="125"/>
      <c r="AE77" s="125"/>
      <c r="AF77" s="125"/>
      <c r="AG77" s="125"/>
    </row>
    <row r="78" ht="15.75" customHeight="1">
      <c r="A78" s="125"/>
      <c r="B78" s="125"/>
      <c r="C78" s="125"/>
      <c r="D78" s="125"/>
      <c r="E78" s="125"/>
      <c r="F78" s="125"/>
      <c r="G78" s="125"/>
      <c r="H78" s="125"/>
      <c r="I78" s="125"/>
      <c r="J78" s="125"/>
      <c r="K78" s="125"/>
      <c r="L78" s="125"/>
      <c r="M78" s="125"/>
      <c r="N78" s="125"/>
      <c r="O78" s="125"/>
      <c r="P78" s="125"/>
      <c r="Q78" s="125"/>
      <c r="R78" s="125"/>
      <c r="S78" s="125"/>
      <c r="T78" s="125"/>
      <c r="U78" s="125"/>
      <c r="V78" s="125"/>
      <c r="W78" s="125"/>
      <c r="X78" s="125"/>
      <c r="Y78" s="125"/>
      <c r="Z78" s="125"/>
      <c r="AA78" s="125"/>
      <c r="AB78" s="125"/>
      <c r="AC78" s="125"/>
      <c r="AD78" s="125"/>
      <c r="AE78" s="125"/>
      <c r="AF78" s="125"/>
      <c r="AG78" s="125"/>
    </row>
    <row r="79" ht="15.75" customHeight="1">
      <c r="A79" s="125"/>
      <c r="B79" s="125"/>
      <c r="C79" s="125"/>
      <c r="D79" s="125"/>
      <c r="E79" s="125"/>
      <c r="F79" s="125"/>
      <c r="G79" s="125"/>
      <c r="H79" s="125"/>
      <c r="I79" s="125"/>
      <c r="J79" s="125"/>
      <c r="K79" s="125"/>
      <c r="L79" s="125"/>
      <c r="M79" s="125"/>
      <c r="N79" s="125"/>
      <c r="O79" s="125"/>
      <c r="P79" s="125"/>
      <c r="Q79" s="125"/>
      <c r="R79" s="125"/>
      <c r="S79" s="125"/>
      <c r="T79" s="125"/>
      <c r="U79" s="125"/>
      <c r="V79" s="125"/>
      <c r="W79" s="125"/>
      <c r="X79" s="125"/>
      <c r="Y79" s="125"/>
      <c r="Z79" s="125"/>
      <c r="AA79" s="125"/>
      <c r="AB79" s="125"/>
      <c r="AC79" s="125"/>
      <c r="AD79" s="125"/>
      <c r="AE79" s="125"/>
      <c r="AF79" s="125"/>
      <c r="AG79" s="125"/>
    </row>
    <row r="80" ht="15.75" customHeight="1">
      <c r="A80" s="125"/>
      <c r="B80" s="125"/>
      <c r="C80" s="125"/>
      <c r="D80" s="125"/>
      <c r="E80" s="125"/>
      <c r="F80" s="125"/>
      <c r="G80" s="125"/>
      <c r="H80" s="125"/>
      <c r="I80" s="125"/>
      <c r="J80" s="125"/>
      <c r="K80" s="125"/>
      <c r="L80" s="125"/>
      <c r="M80" s="125"/>
      <c r="N80" s="125"/>
      <c r="O80" s="125"/>
      <c r="P80" s="125"/>
      <c r="Q80" s="125"/>
      <c r="R80" s="125"/>
      <c r="S80" s="125"/>
      <c r="T80" s="125"/>
      <c r="U80" s="125"/>
      <c r="V80" s="125"/>
      <c r="W80" s="125"/>
      <c r="X80" s="125"/>
      <c r="Y80" s="125"/>
      <c r="Z80" s="125"/>
      <c r="AA80" s="125"/>
      <c r="AB80" s="125"/>
      <c r="AC80" s="125"/>
      <c r="AD80" s="125"/>
      <c r="AE80" s="125"/>
      <c r="AF80" s="125"/>
      <c r="AG80" s="125"/>
    </row>
    <row r="81" ht="15.75" customHeight="1">
      <c r="A81" s="125"/>
      <c r="B81" s="125"/>
      <c r="C81" s="125"/>
      <c r="D81" s="125"/>
      <c r="E81" s="125"/>
      <c r="F81" s="125"/>
      <c r="G81" s="125"/>
      <c r="H81" s="125"/>
      <c r="I81" s="125"/>
      <c r="J81" s="125"/>
      <c r="K81" s="125"/>
      <c r="L81" s="125"/>
      <c r="M81" s="125"/>
      <c r="N81" s="125"/>
      <c r="O81" s="125"/>
      <c r="P81" s="125"/>
      <c r="Q81" s="125"/>
      <c r="R81" s="125"/>
      <c r="S81" s="125"/>
      <c r="T81" s="125"/>
      <c r="U81" s="125"/>
      <c r="V81" s="125"/>
      <c r="W81" s="125"/>
      <c r="X81" s="125"/>
      <c r="Y81" s="125"/>
      <c r="Z81" s="125"/>
      <c r="AA81" s="125"/>
      <c r="AB81" s="125"/>
      <c r="AC81" s="125"/>
      <c r="AD81" s="125"/>
      <c r="AE81" s="125"/>
      <c r="AF81" s="125"/>
      <c r="AG81" s="125"/>
    </row>
    <row r="82" ht="15.75" customHeight="1">
      <c r="A82" s="125"/>
      <c r="B82" s="125"/>
      <c r="C82" s="125"/>
      <c r="D82" s="125"/>
      <c r="E82" s="125"/>
      <c r="F82" s="125"/>
      <c r="G82" s="125"/>
      <c r="H82" s="125"/>
      <c r="I82" s="125"/>
      <c r="J82" s="125"/>
      <c r="K82" s="125"/>
      <c r="L82" s="125"/>
      <c r="M82" s="125"/>
      <c r="N82" s="125"/>
      <c r="O82" s="125"/>
      <c r="P82" s="125"/>
      <c r="Q82" s="125"/>
      <c r="R82" s="125"/>
      <c r="S82" s="125"/>
      <c r="T82" s="125"/>
      <c r="U82" s="125"/>
      <c r="V82" s="125"/>
      <c r="W82" s="125"/>
      <c r="X82" s="125"/>
      <c r="Y82" s="125"/>
      <c r="Z82" s="125"/>
      <c r="AA82" s="125"/>
      <c r="AB82" s="125"/>
      <c r="AC82" s="125"/>
      <c r="AD82" s="125"/>
      <c r="AE82" s="125"/>
      <c r="AF82" s="125"/>
      <c r="AG82" s="125"/>
    </row>
    <row r="83" ht="15.75" customHeight="1">
      <c r="A83" s="125"/>
      <c r="B83" s="125"/>
      <c r="C83" s="125"/>
      <c r="D83" s="125"/>
      <c r="E83" s="125"/>
      <c r="F83" s="125"/>
      <c r="G83" s="125"/>
      <c r="H83" s="125"/>
      <c r="I83" s="125"/>
      <c r="J83" s="125"/>
      <c r="K83" s="125"/>
      <c r="L83" s="125"/>
      <c r="M83" s="125"/>
      <c r="N83" s="125"/>
      <c r="O83" s="125"/>
      <c r="P83" s="125"/>
      <c r="Q83" s="125"/>
      <c r="R83" s="125"/>
      <c r="S83" s="125"/>
      <c r="T83" s="125"/>
      <c r="U83" s="125"/>
      <c r="V83" s="125"/>
      <c r="W83" s="125"/>
      <c r="X83" s="125"/>
      <c r="Y83" s="125"/>
      <c r="Z83" s="125"/>
      <c r="AA83" s="125"/>
      <c r="AB83" s="125"/>
      <c r="AC83" s="125"/>
      <c r="AD83" s="125"/>
      <c r="AE83" s="125"/>
      <c r="AF83" s="125"/>
      <c r="AG83" s="125"/>
    </row>
    <row r="84" ht="15.75" customHeight="1">
      <c r="A84" s="125"/>
      <c r="B84" s="125"/>
      <c r="C84" s="125"/>
      <c r="D84" s="125"/>
      <c r="E84" s="125"/>
      <c r="F84" s="125"/>
      <c r="G84" s="125"/>
      <c r="H84" s="125"/>
      <c r="I84" s="125"/>
      <c r="J84" s="125"/>
      <c r="K84" s="125"/>
      <c r="L84" s="125"/>
      <c r="M84" s="125"/>
      <c r="N84" s="125"/>
      <c r="O84" s="125"/>
      <c r="P84" s="125"/>
      <c r="Q84" s="125"/>
      <c r="R84" s="125"/>
      <c r="S84" s="125"/>
      <c r="T84" s="125"/>
      <c r="U84" s="125"/>
      <c r="V84" s="125"/>
      <c r="W84" s="125"/>
      <c r="X84" s="125"/>
      <c r="Y84" s="125"/>
      <c r="Z84" s="125"/>
      <c r="AA84" s="125"/>
      <c r="AB84" s="125"/>
      <c r="AC84" s="125"/>
      <c r="AD84" s="125"/>
      <c r="AE84" s="125"/>
      <c r="AF84" s="125"/>
      <c r="AG84" s="125"/>
    </row>
    <row r="85" ht="15.75" customHeight="1">
      <c r="A85" s="125"/>
      <c r="B85" s="125"/>
      <c r="C85" s="125"/>
      <c r="D85" s="125"/>
      <c r="E85" s="125"/>
      <c r="F85" s="125"/>
      <c r="G85" s="125"/>
      <c r="H85" s="125"/>
      <c r="I85" s="125"/>
      <c r="J85" s="125"/>
      <c r="K85" s="125"/>
      <c r="L85" s="125"/>
      <c r="M85" s="125"/>
      <c r="N85" s="125"/>
      <c r="O85" s="125"/>
      <c r="P85" s="125"/>
      <c r="Q85" s="125"/>
      <c r="R85" s="125"/>
      <c r="S85" s="125"/>
      <c r="T85" s="125"/>
      <c r="U85" s="125"/>
      <c r="V85" s="125"/>
      <c r="W85" s="125"/>
      <c r="X85" s="125"/>
      <c r="Y85" s="125"/>
      <c r="Z85" s="125"/>
      <c r="AA85" s="125"/>
      <c r="AB85" s="125"/>
      <c r="AC85" s="125"/>
      <c r="AD85" s="125"/>
      <c r="AE85" s="125"/>
      <c r="AF85" s="125"/>
      <c r="AG85" s="125"/>
    </row>
    <row r="86" ht="15.75" customHeight="1">
      <c r="A86" s="125"/>
      <c r="B86" s="125"/>
      <c r="C86" s="125"/>
      <c r="D86" s="125"/>
      <c r="E86" s="125"/>
      <c r="F86" s="125"/>
      <c r="G86" s="125"/>
      <c r="H86" s="125"/>
      <c r="I86" s="125"/>
      <c r="J86" s="125"/>
      <c r="K86" s="125"/>
      <c r="L86" s="125"/>
      <c r="M86" s="125"/>
      <c r="N86" s="125"/>
      <c r="O86" s="125"/>
      <c r="P86" s="125"/>
      <c r="Q86" s="125"/>
      <c r="R86" s="125"/>
      <c r="S86" s="125"/>
      <c r="T86" s="125"/>
      <c r="U86" s="125"/>
      <c r="V86" s="125"/>
      <c r="W86" s="125"/>
      <c r="X86" s="125"/>
      <c r="Y86" s="125"/>
      <c r="Z86" s="125"/>
      <c r="AA86" s="125"/>
      <c r="AB86" s="125"/>
      <c r="AC86" s="125"/>
      <c r="AD86" s="125"/>
      <c r="AE86" s="125"/>
      <c r="AF86" s="125"/>
      <c r="AG86" s="125"/>
    </row>
    <row r="87" ht="15.75" customHeight="1">
      <c r="A87" s="125"/>
      <c r="B87" s="125"/>
      <c r="C87" s="125"/>
      <c r="D87" s="125"/>
      <c r="E87" s="125"/>
      <c r="F87" s="125"/>
      <c r="G87" s="125"/>
      <c r="H87" s="125"/>
      <c r="I87" s="125"/>
      <c r="J87" s="125"/>
      <c r="K87" s="125"/>
      <c r="L87" s="125"/>
      <c r="M87" s="125"/>
      <c r="N87" s="125"/>
      <c r="O87" s="125"/>
      <c r="P87" s="125"/>
      <c r="Q87" s="125"/>
      <c r="R87" s="125"/>
      <c r="S87" s="125"/>
      <c r="T87" s="125"/>
      <c r="U87" s="125"/>
      <c r="V87" s="125"/>
      <c r="W87" s="125"/>
      <c r="X87" s="125"/>
      <c r="Y87" s="125"/>
      <c r="Z87" s="125"/>
      <c r="AA87" s="125"/>
      <c r="AB87" s="125"/>
      <c r="AC87" s="125"/>
      <c r="AD87" s="125"/>
      <c r="AE87" s="125"/>
      <c r="AF87" s="125"/>
      <c r="AG87" s="125"/>
    </row>
    <row r="88" ht="15.75" customHeight="1">
      <c r="A88" s="125"/>
      <c r="B88" s="125"/>
      <c r="C88" s="125"/>
      <c r="D88" s="125"/>
      <c r="E88" s="125"/>
      <c r="F88" s="125"/>
      <c r="G88" s="125"/>
      <c r="H88" s="125"/>
      <c r="I88" s="125"/>
      <c r="J88" s="125"/>
      <c r="K88" s="125"/>
      <c r="L88" s="125"/>
      <c r="M88" s="125"/>
      <c r="N88" s="125"/>
      <c r="O88" s="125"/>
      <c r="P88" s="125"/>
      <c r="Q88" s="125"/>
      <c r="R88" s="125"/>
      <c r="S88" s="125"/>
      <c r="T88" s="125"/>
      <c r="U88" s="125"/>
      <c r="V88" s="125"/>
      <c r="W88" s="125"/>
      <c r="X88" s="125"/>
      <c r="Y88" s="125"/>
      <c r="Z88" s="125"/>
      <c r="AA88" s="125"/>
      <c r="AB88" s="125"/>
      <c r="AC88" s="125"/>
      <c r="AD88" s="125"/>
      <c r="AE88" s="125"/>
      <c r="AF88" s="125"/>
      <c r="AG88" s="125"/>
    </row>
    <row r="89" ht="15.75" customHeight="1">
      <c r="A89" s="125"/>
      <c r="B89" s="125"/>
      <c r="C89" s="125"/>
      <c r="D89" s="125"/>
      <c r="E89" s="125"/>
      <c r="F89" s="125"/>
      <c r="G89" s="125"/>
      <c r="H89" s="125"/>
      <c r="I89" s="125"/>
      <c r="J89" s="125"/>
      <c r="K89" s="125"/>
      <c r="L89" s="125"/>
      <c r="M89" s="125"/>
      <c r="N89" s="125"/>
      <c r="O89" s="125"/>
      <c r="P89" s="125"/>
      <c r="Q89" s="125"/>
      <c r="R89" s="125"/>
      <c r="S89" s="125"/>
      <c r="T89" s="125"/>
      <c r="U89" s="125"/>
      <c r="V89" s="125"/>
      <c r="W89" s="125"/>
      <c r="X89" s="125"/>
      <c r="Y89" s="125"/>
      <c r="Z89" s="125"/>
      <c r="AA89" s="125"/>
      <c r="AB89" s="125"/>
      <c r="AC89" s="125"/>
      <c r="AD89" s="125"/>
      <c r="AE89" s="125"/>
      <c r="AF89" s="125"/>
      <c r="AG89" s="125"/>
    </row>
    <row r="90" ht="15.75" customHeight="1">
      <c r="A90" s="125"/>
      <c r="B90" s="125"/>
      <c r="C90" s="125"/>
      <c r="D90" s="125"/>
      <c r="E90" s="125"/>
      <c r="F90" s="125"/>
      <c r="G90" s="125"/>
      <c r="H90" s="125"/>
      <c r="I90" s="125"/>
      <c r="J90" s="125"/>
      <c r="K90" s="125"/>
      <c r="L90" s="125"/>
      <c r="M90" s="125"/>
      <c r="N90" s="125"/>
      <c r="O90" s="125"/>
      <c r="P90" s="125"/>
      <c r="Q90" s="125"/>
      <c r="R90" s="125"/>
      <c r="S90" s="125"/>
      <c r="T90" s="125"/>
      <c r="U90" s="125"/>
      <c r="V90" s="125"/>
      <c r="W90" s="125"/>
      <c r="X90" s="125"/>
      <c r="Y90" s="125"/>
      <c r="Z90" s="125"/>
      <c r="AA90" s="125"/>
      <c r="AB90" s="125"/>
      <c r="AC90" s="125"/>
      <c r="AD90" s="125"/>
      <c r="AE90" s="125"/>
      <c r="AF90" s="125"/>
      <c r="AG90" s="125"/>
    </row>
    <row r="91" ht="15.75" customHeight="1">
      <c r="A91" s="125"/>
      <c r="B91" s="125"/>
      <c r="C91" s="125"/>
      <c r="D91" s="125"/>
      <c r="E91" s="125"/>
      <c r="F91" s="125"/>
      <c r="G91" s="125"/>
      <c r="H91" s="125"/>
      <c r="I91" s="125"/>
      <c r="J91" s="125"/>
      <c r="K91" s="125"/>
      <c r="L91" s="125"/>
      <c r="M91" s="125"/>
      <c r="N91" s="125"/>
      <c r="O91" s="125"/>
      <c r="P91" s="125"/>
      <c r="Q91" s="125"/>
      <c r="R91" s="125"/>
      <c r="S91" s="125"/>
      <c r="T91" s="125"/>
      <c r="U91" s="125"/>
      <c r="V91" s="125"/>
      <c r="W91" s="125"/>
      <c r="X91" s="125"/>
      <c r="Y91" s="125"/>
      <c r="Z91" s="125"/>
      <c r="AA91" s="125"/>
      <c r="AB91" s="125"/>
      <c r="AC91" s="125"/>
      <c r="AD91" s="125"/>
      <c r="AE91" s="125"/>
      <c r="AF91" s="125"/>
      <c r="AG91" s="125"/>
    </row>
    <row r="92" ht="15.75" customHeight="1">
      <c r="A92" s="125"/>
      <c r="B92" s="125"/>
      <c r="C92" s="125"/>
      <c r="D92" s="125"/>
      <c r="E92" s="125"/>
      <c r="F92" s="125"/>
      <c r="G92" s="125"/>
      <c r="H92" s="125"/>
      <c r="I92" s="125"/>
      <c r="J92" s="125"/>
      <c r="K92" s="125"/>
      <c r="L92" s="125"/>
      <c r="M92" s="125"/>
      <c r="N92" s="125"/>
      <c r="O92" s="125"/>
      <c r="P92" s="125"/>
      <c r="Q92" s="125"/>
      <c r="R92" s="125"/>
      <c r="S92" s="125"/>
      <c r="T92" s="125"/>
      <c r="U92" s="125"/>
      <c r="V92" s="125"/>
      <c r="W92" s="125"/>
      <c r="X92" s="125"/>
      <c r="Y92" s="125"/>
      <c r="Z92" s="125"/>
      <c r="AA92" s="125"/>
      <c r="AB92" s="125"/>
      <c r="AC92" s="125"/>
      <c r="AD92" s="125"/>
      <c r="AE92" s="125"/>
      <c r="AF92" s="125"/>
      <c r="AG92" s="125"/>
    </row>
    <row r="93" ht="15.75" customHeight="1">
      <c r="A93" s="125"/>
      <c r="B93" s="125"/>
      <c r="C93" s="125"/>
      <c r="D93" s="125"/>
      <c r="E93" s="125"/>
      <c r="F93" s="125"/>
      <c r="G93" s="125"/>
      <c r="H93" s="125"/>
      <c r="I93" s="125"/>
      <c r="J93" s="125"/>
      <c r="K93" s="125"/>
      <c r="L93" s="125"/>
      <c r="M93" s="125"/>
      <c r="N93" s="125"/>
      <c r="O93" s="125"/>
      <c r="P93" s="125"/>
      <c r="Q93" s="125"/>
      <c r="R93" s="125"/>
      <c r="S93" s="125"/>
      <c r="T93" s="125"/>
      <c r="U93" s="125"/>
      <c r="V93" s="125"/>
      <c r="W93" s="125"/>
      <c r="X93" s="125"/>
      <c r="Y93" s="125"/>
      <c r="Z93" s="125"/>
      <c r="AA93" s="125"/>
      <c r="AB93" s="125"/>
      <c r="AC93" s="125"/>
      <c r="AD93" s="125"/>
      <c r="AE93" s="125"/>
      <c r="AF93" s="125"/>
      <c r="AG93" s="125"/>
    </row>
    <row r="94" ht="15.75" customHeight="1">
      <c r="A94" s="125"/>
      <c r="B94" s="125"/>
      <c r="C94" s="125"/>
      <c r="D94" s="125"/>
      <c r="E94" s="125"/>
      <c r="F94" s="125"/>
      <c r="G94" s="125"/>
      <c r="H94" s="125"/>
      <c r="I94" s="125"/>
      <c r="J94" s="125"/>
      <c r="K94" s="125"/>
      <c r="L94" s="125"/>
      <c r="M94" s="125"/>
      <c r="N94" s="125"/>
      <c r="O94" s="125"/>
      <c r="P94" s="125"/>
      <c r="Q94" s="125"/>
      <c r="R94" s="125"/>
      <c r="S94" s="125"/>
      <c r="T94" s="125"/>
      <c r="U94" s="125"/>
      <c r="V94" s="125"/>
      <c r="W94" s="125"/>
      <c r="X94" s="125"/>
      <c r="Y94" s="125"/>
      <c r="Z94" s="125"/>
      <c r="AA94" s="125"/>
      <c r="AB94" s="125"/>
      <c r="AC94" s="125"/>
      <c r="AD94" s="125"/>
      <c r="AE94" s="125"/>
      <c r="AF94" s="125"/>
      <c r="AG94" s="125"/>
    </row>
    <row r="95" ht="15.75" customHeight="1">
      <c r="A95" s="125"/>
      <c r="B95" s="125"/>
      <c r="C95" s="125"/>
      <c r="D95" s="125"/>
      <c r="E95" s="125"/>
      <c r="F95" s="125"/>
      <c r="G95" s="125"/>
      <c r="H95" s="125"/>
      <c r="I95" s="125"/>
      <c r="J95" s="125"/>
      <c r="K95" s="125"/>
      <c r="L95" s="125"/>
      <c r="M95" s="125"/>
      <c r="N95" s="125"/>
      <c r="O95" s="125"/>
      <c r="P95" s="125"/>
      <c r="Q95" s="125"/>
      <c r="R95" s="125"/>
      <c r="S95" s="125"/>
      <c r="T95" s="125"/>
      <c r="U95" s="125"/>
      <c r="V95" s="125"/>
      <c r="W95" s="125"/>
      <c r="X95" s="125"/>
      <c r="Y95" s="125"/>
      <c r="Z95" s="125"/>
      <c r="AA95" s="125"/>
      <c r="AB95" s="125"/>
      <c r="AC95" s="125"/>
      <c r="AD95" s="125"/>
      <c r="AE95" s="125"/>
      <c r="AF95" s="125"/>
      <c r="AG95" s="125"/>
    </row>
    <row r="96" ht="15.75" customHeight="1">
      <c r="A96" s="125"/>
      <c r="B96" s="125"/>
      <c r="C96" s="125"/>
      <c r="D96" s="125"/>
      <c r="E96" s="125"/>
      <c r="F96" s="125"/>
      <c r="G96" s="125"/>
      <c r="H96" s="125"/>
      <c r="I96" s="125"/>
      <c r="J96" s="125"/>
      <c r="K96" s="125"/>
      <c r="L96" s="125"/>
      <c r="M96" s="125"/>
      <c r="N96" s="125"/>
      <c r="O96" s="125"/>
      <c r="P96" s="125"/>
      <c r="Q96" s="125"/>
      <c r="R96" s="125"/>
      <c r="S96" s="125"/>
      <c r="T96" s="125"/>
      <c r="U96" s="125"/>
      <c r="V96" s="125"/>
      <c r="W96" s="125"/>
      <c r="X96" s="125"/>
      <c r="Y96" s="125"/>
      <c r="Z96" s="125"/>
      <c r="AA96" s="125"/>
      <c r="AB96" s="125"/>
      <c r="AC96" s="125"/>
      <c r="AD96" s="125"/>
      <c r="AE96" s="125"/>
      <c r="AF96" s="125"/>
      <c r="AG96" s="125"/>
    </row>
    <row r="97" ht="15.75" customHeight="1">
      <c r="A97" s="125"/>
      <c r="B97" s="125"/>
      <c r="C97" s="125"/>
      <c r="D97" s="125"/>
      <c r="E97" s="125"/>
      <c r="F97" s="125"/>
      <c r="G97" s="125"/>
      <c r="H97" s="125"/>
      <c r="I97" s="125"/>
      <c r="J97" s="125"/>
      <c r="K97" s="125"/>
      <c r="L97" s="125"/>
      <c r="M97" s="125"/>
      <c r="N97" s="125"/>
      <c r="O97" s="125"/>
      <c r="P97" s="125"/>
      <c r="Q97" s="125"/>
      <c r="R97" s="125"/>
      <c r="S97" s="125"/>
      <c r="T97" s="125"/>
      <c r="U97" s="125"/>
      <c r="V97" s="125"/>
      <c r="W97" s="125"/>
      <c r="X97" s="125"/>
      <c r="Y97" s="125"/>
      <c r="Z97" s="125"/>
      <c r="AA97" s="125"/>
      <c r="AB97" s="125"/>
      <c r="AC97" s="125"/>
      <c r="AD97" s="125"/>
      <c r="AE97" s="125"/>
      <c r="AF97" s="125"/>
      <c r="AG97" s="125"/>
    </row>
    <row r="98" ht="15.75" customHeight="1">
      <c r="A98" s="125"/>
      <c r="B98" s="125"/>
      <c r="C98" s="125"/>
      <c r="D98" s="125"/>
      <c r="E98" s="125"/>
      <c r="F98" s="125"/>
      <c r="G98" s="125"/>
      <c r="H98" s="125"/>
      <c r="I98" s="125"/>
      <c r="J98" s="125"/>
      <c r="K98" s="125"/>
      <c r="L98" s="125"/>
      <c r="M98" s="125"/>
      <c r="N98" s="125"/>
      <c r="O98" s="125"/>
      <c r="P98" s="125"/>
      <c r="Q98" s="125"/>
      <c r="R98" s="125"/>
      <c r="S98" s="125"/>
      <c r="T98" s="125"/>
      <c r="U98" s="125"/>
      <c r="V98" s="125"/>
      <c r="W98" s="125"/>
      <c r="X98" s="125"/>
      <c r="Y98" s="125"/>
      <c r="Z98" s="125"/>
      <c r="AA98" s="125"/>
      <c r="AB98" s="125"/>
      <c r="AC98" s="125"/>
      <c r="AD98" s="125"/>
      <c r="AE98" s="125"/>
      <c r="AF98" s="125"/>
      <c r="AG98" s="125"/>
    </row>
    <row r="99" ht="15.75" customHeight="1">
      <c r="A99" s="125"/>
      <c r="B99" s="125"/>
      <c r="C99" s="125"/>
      <c r="D99" s="125"/>
      <c r="E99" s="125"/>
      <c r="F99" s="125"/>
      <c r="G99" s="125"/>
      <c r="H99" s="125"/>
      <c r="I99" s="125"/>
      <c r="J99" s="125"/>
      <c r="K99" s="125"/>
      <c r="L99" s="125"/>
      <c r="M99" s="125"/>
      <c r="N99" s="125"/>
      <c r="O99" s="125"/>
      <c r="P99" s="125"/>
      <c r="Q99" s="125"/>
      <c r="R99" s="125"/>
      <c r="S99" s="125"/>
      <c r="T99" s="125"/>
      <c r="U99" s="125"/>
      <c r="V99" s="125"/>
      <c r="W99" s="125"/>
      <c r="X99" s="125"/>
      <c r="Y99" s="125"/>
      <c r="Z99" s="125"/>
      <c r="AA99" s="125"/>
      <c r="AB99" s="125"/>
      <c r="AC99" s="125"/>
      <c r="AD99" s="125"/>
      <c r="AE99" s="125"/>
      <c r="AF99" s="125"/>
      <c r="AG99" s="125"/>
    </row>
    <row r="100" ht="15.75" customHeight="1">
      <c r="A100" s="125"/>
      <c r="B100" s="125"/>
      <c r="C100" s="125"/>
      <c r="D100" s="125"/>
      <c r="E100" s="125"/>
      <c r="F100" s="125"/>
      <c r="G100" s="125"/>
      <c r="H100" s="125"/>
      <c r="I100" s="125"/>
      <c r="J100" s="125"/>
      <c r="K100" s="125"/>
      <c r="L100" s="125"/>
      <c r="M100" s="125"/>
      <c r="N100" s="125"/>
      <c r="O100" s="125"/>
      <c r="P100" s="125"/>
      <c r="Q100" s="125"/>
      <c r="R100" s="125"/>
      <c r="S100" s="125"/>
      <c r="T100" s="125"/>
      <c r="U100" s="125"/>
      <c r="V100" s="125"/>
      <c r="W100" s="125"/>
      <c r="X100" s="125"/>
      <c r="Y100" s="125"/>
      <c r="Z100" s="125"/>
      <c r="AA100" s="125"/>
      <c r="AB100" s="125"/>
      <c r="AC100" s="125"/>
      <c r="AD100" s="125"/>
      <c r="AE100" s="125"/>
      <c r="AF100" s="125"/>
      <c r="AG100" s="125"/>
    </row>
    <row r="101" ht="15.75" customHeight="1">
      <c r="A101" s="125"/>
      <c r="B101" s="125"/>
      <c r="C101" s="125"/>
      <c r="D101" s="125"/>
      <c r="E101" s="125"/>
      <c r="F101" s="125"/>
      <c r="G101" s="125"/>
      <c r="H101" s="125"/>
      <c r="I101" s="125"/>
      <c r="J101" s="125"/>
      <c r="K101" s="125"/>
      <c r="L101" s="125"/>
      <c r="M101" s="125"/>
      <c r="N101" s="125"/>
      <c r="O101" s="125"/>
      <c r="P101" s="125"/>
      <c r="Q101" s="125"/>
      <c r="R101" s="125"/>
      <c r="S101" s="125"/>
      <c r="T101" s="125"/>
      <c r="U101" s="125"/>
      <c r="V101" s="125"/>
      <c r="W101" s="125"/>
      <c r="X101" s="125"/>
      <c r="Y101" s="125"/>
      <c r="Z101" s="125"/>
      <c r="AA101" s="125"/>
      <c r="AB101" s="125"/>
      <c r="AC101" s="125"/>
      <c r="AD101" s="125"/>
      <c r="AE101" s="125"/>
      <c r="AF101" s="125"/>
      <c r="AG101" s="125"/>
    </row>
    <row r="102" ht="15.75" customHeight="1">
      <c r="A102" s="125"/>
      <c r="B102" s="125"/>
      <c r="C102" s="125"/>
      <c r="D102" s="125"/>
      <c r="E102" s="125"/>
      <c r="F102" s="125"/>
      <c r="G102" s="125"/>
      <c r="H102" s="125"/>
      <c r="I102" s="125"/>
      <c r="J102" s="125"/>
      <c r="K102" s="125"/>
      <c r="L102" s="125"/>
      <c r="M102" s="125"/>
      <c r="N102" s="125"/>
      <c r="O102" s="125"/>
      <c r="P102" s="125"/>
      <c r="Q102" s="125"/>
      <c r="R102" s="125"/>
      <c r="S102" s="125"/>
      <c r="T102" s="125"/>
      <c r="U102" s="125"/>
      <c r="V102" s="125"/>
      <c r="W102" s="125"/>
      <c r="X102" s="125"/>
      <c r="Y102" s="125"/>
      <c r="Z102" s="125"/>
      <c r="AA102" s="125"/>
      <c r="AB102" s="125"/>
      <c r="AC102" s="125"/>
      <c r="AD102" s="125"/>
      <c r="AE102" s="125"/>
      <c r="AF102" s="125"/>
      <c r="AG102" s="125"/>
    </row>
    <row r="103" ht="15.75" customHeight="1">
      <c r="A103" s="125"/>
      <c r="B103" s="125"/>
      <c r="C103" s="125"/>
      <c r="D103" s="125"/>
      <c r="E103" s="125"/>
      <c r="F103" s="125"/>
      <c r="G103" s="125"/>
      <c r="H103" s="125"/>
      <c r="I103" s="125"/>
      <c r="J103" s="125"/>
      <c r="K103" s="125"/>
      <c r="L103" s="125"/>
      <c r="M103" s="125"/>
      <c r="N103" s="125"/>
      <c r="O103" s="125"/>
      <c r="P103" s="125"/>
      <c r="Q103" s="125"/>
      <c r="R103" s="125"/>
      <c r="S103" s="125"/>
      <c r="T103" s="125"/>
      <c r="U103" s="125"/>
      <c r="V103" s="125"/>
      <c r="W103" s="125"/>
      <c r="X103" s="125"/>
      <c r="Y103" s="125"/>
      <c r="Z103" s="125"/>
      <c r="AA103" s="125"/>
      <c r="AB103" s="125"/>
      <c r="AC103" s="125"/>
      <c r="AD103" s="125"/>
      <c r="AE103" s="125"/>
      <c r="AF103" s="125"/>
      <c r="AG103" s="125"/>
    </row>
    <row r="104" ht="15.75" customHeight="1">
      <c r="A104" s="125"/>
      <c r="B104" s="125"/>
      <c r="C104" s="125"/>
      <c r="D104" s="125"/>
      <c r="E104" s="125"/>
      <c r="F104" s="125"/>
      <c r="G104" s="125"/>
      <c r="H104" s="125"/>
      <c r="I104" s="125"/>
      <c r="J104" s="125"/>
      <c r="K104" s="125"/>
      <c r="L104" s="125"/>
      <c r="M104" s="125"/>
      <c r="N104" s="125"/>
      <c r="O104" s="125"/>
      <c r="P104" s="125"/>
      <c r="Q104" s="125"/>
      <c r="R104" s="125"/>
      <c r="S104" s="125"/>
      <c r="T104" s="125"/>
      <c r="U104" s="125"/>
      <c r="V104" s="125"/>
      <c r="W104" s="125"/>
      <c r="X104" s="125"/>
      <c r="Y104" s="125"/>
      <c r="Z104" s="125"/>
      <c r="AA104" s="125"/>
      <c r="AB104" s="125"/>
      <c r="AC104" s="125"/>
      <c r="AD104" s="125"/>
      <c r="AE104" s="125"/>
      <c r="AF104" s="125"/>
      <c r="AG104" s="125"/>
    </row>
    <row r="105" ht="15.75" customHeight="1">
      <c r="A105" s="125"/>
      <c r="B105" s="125"/>
      <c r="C105" s="125"/>
      <c r="D105" s="125"/>
      <c r="E105" s="125"/>
      <c r="F105" s="125"/>
      <c r="G105" s="125"/>
      <c r="H105" s="125"/>
      <c r="I105" s="125"/>
      <c r="J105" s="125"/>
      <c r="K105" s="125"/>
      <c r="L105" s="125"/>
      <c r="M105" s="125"/>
      <c r="N105" s="125"/>
      <c r="O105" s="125"/>
      <c r="P105" s="125"/>
      <c r="Q105" s="125"/>
      <c r="R105" s="125"/>
      <c r="S105" s="125"/>
      <c r="T105" s="125"/>
      <c r="U105" s="125"/>
      <c r="V105" s="125"/>
      <c r="W105" s="125"/>
      <c r="X105" s="125"/>
      <c r="Y105" s="125"/>
      <c r="Z105" s="125"/>
      <c r="AA105" s="125"/>
      <c r="AB105" s="125"/>
      <c r="AC105" s="125"/>
      <c r="AD105" s="125"/>
      <c r="AE105" s="125"/>
      <c r="AF105" s="125"/>
      <c r="AG105" s="125"/>
    </row>
    <row r="106" ht="15.75" customHeight="1">
      <c r="A106" s="125"/>
      <c r="B106" s="125"/>
      <c r="C106" s="125"/>
      <c r="D106" s="125"/>
      <c r="E106" s="125"/>
      <c r="F106" s="125"/>
      <c r="G106" s="125"/>
      <c r="H106" s="125"/>
      <c r="I106" s="125"/>
      <c r="J106" s="125"/>
      <c r="K106" s="125"/>
      <c r="L106" s="125"/>
      <c r="M106" s="125"/>
      <c r="N106" s="125"/>
      <c r="O106" s="125"/>
      <c r="P106" s="125"/>
      <c r="Q106" s="125"/>
      <c r="R106" s="125"/>
      <c r="S106" s="125"/>
      <c r="T106" s="125"/>
      <c r="U106" s="125"/>
      <c r="V106" s="125"/>
      <c r="W106" s="125"/>
      <c r="X106" s="125"/>
      <c r="Y106" s="125"/>
      <c r="Z106" s="125"/>
      <c r="AA106" s="125"/>
      <c r="AB106" s="125"/>
      <c r="AC106" s="125"/>
      <c r="AD106" s="125"/>
      <c r="AE106" s="125"/>
      <c r="AF106" s="125"/>
      <c r="AG106" s="125"/>
    </row>
    <row r="107" ht="15.75" customHeight="1">
      <c r="A107" s="125"/>
      <c r="B107" s="125"/>
      <c r="C107" s="125"/>
      <c r="D107" s="125"/>
      <c r="E107" s="125"/>
      <c r="F107" s="125"/>
      <c r="G107" s="125"/>
      <c r="H107" s="125"/>
      <c r="I107" s="125"/>
      <c r="J107" s="125"/>
      <c r="K107" s="125"/>
      <c r="L107" s="125"/>
      <c r="M107" s="125"/>
      <c r="N107" s="125"/>
      <c r="O107" s="125"/>
      <c r="P107" s="125"/>
      <c r="Q107" s="125"/>
      <c r="R107" s="125"/>
      <c r="S107" s="125"/>
      <c r="T107" s="125"/>
      <c r="U107" s="125"/>
      <c r="V107" s="125"/>
      <c r="W107" s="125"/>
      <c r="X107" s="125"/>
      <c r="Y107" s="125"/>
      <c r="Z107" s="125"/>
      <c r="AA107" s="125"/>
      <c r="AB107" s="125"/>
      <c r="AC107" s="125"/>
      <c r="AD107" s="125"/>
      <c r="AE107" s="125"/>
      <c r="AF107" s="125"/>
      <c r="AG107" s="125"/>
    </row>
    <row r="108" ht="15.75" customHeight="1">
      <c r="A108" s="125"/>
      <c r="B108" s="125"/>
      <c r="C108" s="125"/>
      <c r="D108" s="125"/>
      <c r="E108" s="125"/>
      <c r="F108" s="125"/>
      <c r="G108" s="125"/>
      <c r="H108" s="125"/>
      <c r="I108" s="125"/>
      <c r="J108" s="125"/>
      <c r="K108" s="125"/>
      <c r="L108" s="125"/>
      <c r="M108" s="125"/>
      <c r="N108" s="125"/>
      <c r="O108" s="125"/>
      <c r="P108" s="125"/>
      <c r="Q108" s="125"/>
      <c r="R108" s="125"/>
      <c r="S108" s="125"/>
      <c r="T108" s="125"/>
      <c r="U108" s="125"/>
      <c r="V108" s="125"/>
      <c r="W108" s="125"/>
      <c r="X108" s="125"/>
      <c r="Y108" s="125"/>
      <c r="Z108" s="125"/>
      <c r="AA108" s="125"/>
      <c r="AB108" s="125"/>
      <c r="AC108" s="125"/>
      <c r="AD108" s="125"/>
      <c r="AE108" s="125"/>
      <c r="AF108" s="125"/>
      <c r="AG108" s="125"/>
    </row>
    <row r="109" ht="15.75" customHeight="1">
      <c r="A109" s="125"/>
      <c r="B109" s="125"/>
      <c r="C109" s="125"/>
      <c r="D109" s="125"/>
      <c r="E109" s="125"/>
      <c r="F109" s="125"/>
      <c r="G109" s="125"/>
      <c r="H109" s="125"/>
      <c r="I109" s="125"/>
      <c r="J109" s="125"/>
      <c r="K109" s="125"/>
      <c r="L109" s="125"/>
      <c r="M109" s="125"/>
      <c r="N109" s="125"/>
      <c r="O109" s="125"/>
      <c r="P109" s="125"/>
      <c r="Q109" s="125"/>
      <c r="R109" s="125"/>
      <c r="S109" s="125"/>
      <c r="T109" s="125"/>
      <c r="U109" s="125"/>
      <c r="V109" s="125"/>
      <c r="W109" s="125"/>
      <c r="X109" s="125"/>
      <c r="Y109" s="125"/>
      <c r="Z109" s="125"/>
      <c r="AA109" s="125"/>
      <c r="AB109" s="125"/>
      <c r="AC109" s="125"/>
      <c r="AD109" s="125"/>
      <c r="AE109" s="125"/>
      <c r="AF109" s="125"/>
      <c r="AG109" s="125"/>
    </row>
    <row r="110" ht="15.75" customHeight="1">
      <c r="A110" s="125"/>
      <c r="B110" s="125"/>
      <c r="C110" s="125"/>
      <c r="D110" s="125"/>
      <c r="E110" s="125"/>
      <c r="F110" s="125"/>
      <c r="G110" s="125"/>
      <c r="H110" s="125"/>
      <c r="I110" s="125"/>
      <c r="J110" s="125"/>
      <c r="K110" s="125"/>
      <c r="L110" s="125"/>
      <c r="M110" s="125"/>
      <c r="N110" s="125"/>
      <c r="O110" s="125"/>
      <c r="P110" s="125"/>
      <c r="Q110" s="125"/>
      <c r="R110" s="125"/>
      <c r="S110" s="125"/>
      <c r="T110" s="125"/>
      <c r="U110" s="125"/>
      <c r="V110" s="125"/>
      <c r="W110" s="125"/>
      <c r="X110" s="125"/>
      <c r="Y110" s="125"/>
      <c r="Z110" s="125"/>
      <c r="AA110" s="125"/>
      <c r="AB110" s="125"/>
      <c r="AC110" s="125"/>
      <c r="AD110" s="125"/>
      <c r="AE110" s="125"/>
      <c r="AF110" s="125"/>
      <c r="AG110" s="125"/>
    </row>
    <row r="111" ht="15.75" customHeight="1">
      <c r="A111" s="125"/>
      <c r="B111" s="125"/>
      <c r="C111" s="125"/>
      <c r="D111" s="125"/>
      <c r="E111" s="125"/>
      <c r="F111" s="125"/>
      <c r="G111" s="125"/>
      <c r="H111" s="125"/>
      <c r="I111" s="125"/>
      <c r="J111" s="125"/>
      <c r="K111" s="125"/>
      <c r="L111" s="125"/>
      <c r="M111" s="125"/>
      <c r="N111" s="125"/>
      <c r="O111" s="125"/>
      <c r="P111" s="125"/>
      <c r="Q111" s="125"/>
      <c r="R111" s="125"/>
      <c r="S111" s="125"/>
      <c r="T111" s="125"/>
      <c r="U111" s="125"/>
      <c r="V111" s="125"/>
      <c r="W111" s="125"/>
      <c r="X111" s="125"/>
      <c r="Y111" s="125"/>
      <c r="Z111" s="125"/>
      <c r="AA111" s="125"/>
      <c r="AB111" s="125"/>
      <c r="AC111" s="125"/>
      <c r="AD111" s="125"/>
      <c r="AE111" s="125"/>
      <c r="AF111" s="125"/>
      <c r="AG111" s="125"/>
    </row>
    <row r="112" ht="15.75" customHeight="1">
      <c r="A112" s="125"/>
      <c r="B112" s="125"/>
      <c r="C112" s="125"/>
      <c r="D112" s="125"/>
      <c r="E112" s="125"/>
      <c r="F112" s="125"/>
      <c r="G112" s="125"/>
      <c r="H112" s="125"/>
      <c r="I112" s="125"/>
      <c r="J112" s="125"/>
      <c r="K112" s="125"/>
      <c r="L112" s="125"/>
      <c r="M112" s="125"/>
      <c r="N112" s="125"/>
      <c r="O112" s="125"/>
      <c r="P112" s="125"/>
      <c r="Q112" s="125"/>
      <c r="R112" s="125"/>
      <c r="S112" s="125"/>
      <c r="T112" s="125"/>
      <c r="U112" s="125"/>
      <c r="V112" s="125"/>
      <c r="W112" s="125"/>
      <c r="X112" s="125"/>
      <c r="Y112" s="125"/>
      <c r="Z112" s="125"/>
      <c r="AA112" s="125"/>
      <c r="AB112" s="125"/>
      <c r="AC112" s="125"/>
      <c r="AD112" s="125"/>
      <c r="AE112" s="125"/>
      <c r="AF112" s="125"/>
      <c r="AG112" s="125"/>
    </row>
    <row r="113" ht="15.75" customHeight="1">
      <c r="A113" s="125"/>
      <c r="B113" s="125"/>
      <c r="C113" s="125"/>
      <c r="D113" s="125"/>
      <c r="E113" s="125"/>
      <c r="F113" s="125"/>
      <c r="G113" s="125"/>
      <c r="H113" s="125"/>
      <c r="I113" s="125"/>
      <c r="J113" s="125"/>
      <c r="K113" s="125"/>
      <c r="L113" s="125"/>
      <c r="M113" s="125"/>
      <c r="N113" s="125"/>
      <c r="O113" s="125"/>
      <c r="P113" s="125"/>
      <c r="Q113" s="125"/>
      <c r="R113" s="125"/>
      <c r="S113" s="125"/>
      <c r="T113" s="125"/>
      <c r="U113" s="125"/>
      <c r="V113" s="125"/>
      <c r="W113" s="125"/>
      <c r="X113" s="125"/>
      <c r="Y113" s="125"/>
      <c r="Z113" s="125"/>
      <c r="AA113" s="125"/>
      <c r="AB113" s="125"/>
      <c r="AC113" s="125"/>
      <c r="AD113" s="125"/>
      <c r="AE113" s="125"/>
      <c r="AF113" s="125"/>
      <c r="AG113" s="125"/>
    </row>
    <row r="114" ht="15.75" customHeight="1">
      <c r="A114" s="125"/>
      <c r="B114" s="125"/>
      <c r="C114" s="125"/>
      <c r="D114" s="125"/>
      <c r="E114" s="125"/>
      <c r="F114" s="125"/>
      <c r="G114" s="125"/>
      <c r="H114" s="125"/>
      <c r="I114" s="125"/>
      <c r="J114" s="125"/>
      <c r="K114" s="125"/>
      <c r="L114" s="125"/>
      <c r="M114" s="125"/>
      <c r="N114" s="125"/>
      <c r="O114" s="125"/>
      <c r="P114" s="125"/>
      <c r="Q114" s="125"/>
      <c r="R114" s="125"/>
      <c r="S114" s="125"/>
      <c r="T114" s="125"/>
      <c r="U114" s="125"/>
      <c r="V114" s="125"/>
      <c r="W114" s="125"/>
      <c r="X114" s="125"/>
      <c r="Y114" s="125"/>
      <c r="Z114" s="125"/>
      <c r="AA114" s="125"/>
      <c r="AB114" s="125"/>
      <c r="AC114" s="125"/>
      <c r="AD114" s="125"/>
      <c r="AE114" s="125"/>
      <c r="AF114" s="125"/>
      <c r="AG114" s="125"/>
    </row>
    <row r="115" ht="15.75" customHeight="1">
      <c r="A115" s="125"/>
      <c r="B115" s="125"/>
      <c r="C115" s="125"/>
      <c r="D115" s="125"/>
      <c r="E115" s="125"/>
      <c r="F115" s="125"/>
      <c r="G115" s="125"/>
      <c r="H115" s="125"/>
      <c r="I115" s="125"/>
      <c r="J115" s="125"/>
      <c r="K115" s="125"/>
      <c r="L115" s="125"/>
      <c r="M115" s="125"/>
      <c r="N115" s="125"/>
      <c r="O115" s="125"/>
      <c r="P115" s="125"/>
      <c r="Q115" s="125"/>
      <c r="R115" s="125"/>
      <c r="S115" s="125"/>
      <c r="T115" s="125"/>
      <c r="U115" s="125"/>
      <c r="V115" s="125"/>
      <c r="W115" s="125"/>
      <c r="X115" s="125"/>
      <c r="Y115" s="125"/>
      <c r="Z115" s="125"/>
      <c r="AA115" s="125"/>
      <c r="AB115" s="125"/>
      <c r="AC115" s="125"/>
      <c r="AD115" s="125"/>
      <c r="AE115" s="125"/>
      <c r="AF115" s="125"/>
      <c r="AG115" s="125"/>
    </row>
    <row r="116" ht="15.75" customHeight="1">
      <c r="A116" s="125"/>
      <c r="B116" s="125"/>
      <c r="C116" s="125"/>
      <c r="D116" s="125"/>
      <c r="E116" s="125"/>
      <c r="F116" s="125"/>
      <c r="G116" s="125"/>
      <c r="H116" s="125"/>
      <c r="I116" s="125"/>
      <c r="J116" s="125"/>
      <c r="K116" s="125"/>
      <c r="L116" s="125"/>
      <c r="M116" s="125"/>
      <c r="N116" s="125"/>
      <c r="O116" s="125"/>
      <c r="P116" s="125"/>
      <c r="Q116" s="125"/>
      <c r="R116" s="125"/>
      <c r="S116" s="125"/>
      <c r="T116" s="125"/>
      <c r="U116" s="125"/>
      <c r="V116" s="125"/>
      <c r="W116" s="125"/>
      <c r="X116" s="125"/>
      <c r="Y116" s="125"/>
      <c r="Z116" s="125"/>
      <c r="AA116" s="125"/>
      <c r="AB116" s="125"/>
      <c r="AC116" s="125"/>
      <c r="AD116" s="125"/>
      <c r="AE116" s="125"/>
      <c r="AF116" s="125"/>
      <c r="AG116" s="125"/>
    </row>
    <row r="117" ht="15.75" customHeight="1">
      <c r="A117" s="125"/>
      <c r="B117" s="125"/>
      <c r="C117" s="125"/>
      <c r="D117" s="125"/>
      <c r="E117" s="125"/>
      <c r="F117" s="125"/>
      <c r="G117" s="125"/>
      <c r="H117" s="125"/>
      <c r="I117" s="125"/>
      <c r="J117" s="125"/>
      <c r="K117" s="125"/>
      <c r="L117" s="125"/>
      <c r="M117" s="125"/>
      <c r="N117" s="125"/>
      <c r="O117" s="125"/>
      <c r="P117" s="125"/>
      <c r="Q117" s="125"/>
      <c r="R117" s="125"/>
      <c r="S117" s="125"/>
      <c r="T117" s="125"/>
      <c r="U117" s="125"/>
      <c r="V117" s="125"/>
      <c r="W117" s="125"/>
      <c r="X117" s="125"/>
      <c r="Y117" s="125"/>
      <c r="Z117" s="125"/>
      <c r="AA117" s="125"/>
      <c r="AB117" s="125"/>
      <c r="AC117" s="125"/>
      <c r="AD117" s="125"/>
      <c r="AE117" s="125"/>
      <c r="AF117" s="125"/>
      <c r="AG117" s="125"/>
    </row>
    <row r="118" ht="15.75" customHeight="1">
      <c r="A118" s="125"/>
      <c r="B118" s="125"/>
      <c r="C118" s="125"/>
      <c r="D118" s="125"/>
      <c r="E118" s="125"/>
      <c r="F118" s="125"/>
      <c r="G118" s="125"/>
      <c r="H118" s="125"/>
      <c r="I118" s="125"/>
      <c r="J118" s="125"/>
      <c r="K118" s="125"/>
      <c r="L118" s="125"/>
      <c r="M118" s="125"/>
      <c r="N118" s="125"/>
      <c r="O118" s="125"/>
      <c r="P118" s="125"/>
      <c r="Q118" s="125"/>
      <c r="R118" s="125"/>
      <c r="S118" s="125"/>
      <c r="T118" s="125"/>
      <c r="U118" s="125"/>
      <c r="V118" s="125"/>
      <c r="W118" s="125"/>
      <c r="X118" s="125"/>
      <c r="Y118" s="125"/>
      <c r="Z118" s="125"/>
      <c r="AA118" s="125"/>
      <c r="AB118" s="125"/>
      <c r="AC118" s="125"/>
      <c r="AD118" s="125"/>
      <c r="AE118" s="125"/>
      <c r="AF118" s="125"/>
      <c r="AG118" s="125"/>
    </row>
    <row r="119" ht="15.75" customHeight="1">
      <c r="A119" s="125"/>
      <c r="B119" s="125"/>
      <c r="C119" s="125"/>
      <c r="D119" s="125"/>
      <c r="E119" s="125"/>
      <c r="F119" s="125"/>
      <c r="G119" s="125"/>
      <c r="H119" s="125"/>
      <c r="I119" s="125"/>
      <c r="J119" s="125"/>
      <c r="K119" s="125"/>
      <c r="L119" s="125"/>
      <c r="M119" s="125"/>
      <c r="N119" s="125"/>
      <c r="O119" s="125"/>
      <c r="P119" s="125"/>
      <c r="Q119" s="125"/>
      <c r="R119" s="125"/>
      <c r="S119" s="125"/>
      <c r="T119" s="125"/>
      <c r="U119" s="125"/>
      <c r="V119" s="125"/>
      <c r="W119" s="125"/>
      <c r="X119" s="125"/>
      <c r="Y119" s="125"/>
      <c r="Z119" s="125"/>
      <c r="AA119" s="125"/>
      <c r="AB119" s="125"/>
      <c r="AC119" s="125"/>
      <c r="AD119" s="125"/>
      <c r="AE119" s="125"/>
      <c r="AF119" s="125"/>
      <c r="AG119" s="125"/>
    </row>
    <row r="120" ht="15.75" customHeight="1">
      <c r="A120" s="125"/>
      <c r="B120" s="125"/>
      <c r="C120" s="125"/>
      <c r="D120" s="125"/>
      <c r="E120" s="125"/>
      <c r="F120" s="125"/>
      <c r="G120" s="125"/>
      <c r="H120" s="125"/>
      <c r="I120" s="125"/>
      <c r="J120" s="125"/>
      <c r="K120" s="125"/>
      <c r="L120" s="125"/>
      <c r="M120" s="125"/>
      <c r="N120" s="125"/>
      <c r="O120" s="125"/>
      <c r="P120" s="125"/>
      <c r="Q120" s="125"/>
      <c r="R120" s="125"/>
      <c r="S120" s="125"/>
      <c r="T120" s="125"/>
      <c r="U120" s="125"/>
      <c r="V120" s="125"/>
      <c r="W120" s="125"/>
      <c r="X120" s="125"/>
      <c r="Y120" s="125"/>
      <c r="Z120" s="125"/>
      <c r="AA120" s="125"/>
      <c r="AB120" s="125"/>
      <c r="AC120" s="125"/>
      <c r="AD120" s="125"/>
      <c r="AE120" s="125"/>
      <c r="AF120" s="125"/>
      <c r="AG120" s="125"/>
    </row>
    <row r="121" ht="15.75" customHeight="1">
      <c r="A121" s="125"/>
      <c r="B121" s="125"/>
      <c r="C121" s="125"/>
      <c r="D121" s="125"/>
      <c r="E121" s="125"/>
      <c r="F121" s="125"/>
      <c r="G121" s="125"/>
      <c r="H121" s="125"/>
      <c r="I121" s="125"/>
      <c r="J121" s="125"/>
      <c r="K121" s="125"/>
      <c r="L121" s="125"/>
      <c r="M121" s="125"/>
      <c r="N121" s="125"/>
      <c r="O121" s="125"/>
      <c r="P121" s="125"/>
      <c r="Q121" s="125"/>
      <c r="R121" s="125"/>
      <c r="S121" s="125"/>
      <c r="T121" s="125"/>
      <c r="U121" s="125"/>
      <c r="V121" s="125"/>
      <c r="W121" s="125"/>
      <c r="X121" s="125"/>
      <c r="Y121" s="125"/>
      <c r="Z121" s="125"/>
      <c r="AA121" s="125"/>
      <c r="AB121" s="125"/>
      <c r="AC121" s="125"/>
      <c r="AD121" s="125"/>
      <c r="AE121" s="125"/>
      <c r="AF121" s="125"/>
      <c r="AG121" s="125"/>
    </row>
    <row r="122" ht="15.75" customHeight="1">
      <c r="A122" s="125"/>
      <c r="B122" s="125"/>
      <c r="C122" s="125"/>
      <c r="D122" s="125"/>
      <c r="E122" s="125"/>
      <c r="F122" s="125"/>
      <c r="G122" s="125"/>
      <c r="H122" s="125"/>
      <c r="I122" s="125"/>
      <c r="J122" s="125"/>
      <c r="K122" s="125"/>
      <c r="L122" s="125"/>
      <c r="M122" s="125"/>
      <c r="N122" s="125"/>
      <c r="O122" s="125"/>
      <c r="P122" s="125"/>
      <c r="Q122" s="125"/>
      <c r="R122" s="125"/>
      <c r="S122" s="125"/>
      <c r="T122" s="125"/>
      <c r="U122" s="125"/>
      <c r="V122" s="125"/>
      <c r="W122" s="125"/>
      <c r="X122" s="125"/>
      <c r="Y122" s="125"/>
      <c r="Z122" s="125"/>
      <c r="AA122" s="125"/>
      <c r="AB122" s="125"/>
      <c r="AC122" s="125"/>
      <c r="AD122" s="125"/>
      <c r="AE122" s="125"/>
      <c r="AF122" s="125"/>
      <c r="AG122" s="125"/>
    </row>
    <row r="123" ht="15.75" customHeight="1">
      <c r="A123" s="125"/>
      <c r="B123" s="125"/>
      <c r="C123" s="125"/>
      <c r="D123" s="125"/>
      <c r="E123" s="125"/>
      <c r="F123" s="125"/>
      <c r="G123" s="125"/>
      <c r="H123" s="125"/>
      <c r="I123" s="125"/>
      <c r="J123" s="125"/>
      <c r="K123" s="125"/>
      <c r="L123" s="125"/>
      <c r="M123" s="125"/>
      <c r="N123" s="125"/>
      <c r="O123" s="125"/>
      <c r="P123" s="125"/>
      <c r="Q123" s="125"/>
      <c r="R123" s="125"/>
      <c r="S123" s="125"/>
      <c r="T123" s="125"/>
      <c r="U123" s="125"/>
      <c r="V123" s="125"/>
      <c r="W123" s="125"/>
      <c r="X123" s="125"/>
      <c r="Y123" s="125"/>
      <c r="Z123" s="125"/>
      <c r="AA123" s="125"/>
      <c r="AB123" s="125"/>
      <c r="AC123" s="125"/>
      <c r="AD123" s="125"/>
      <c r="AE123" s="125"/>
      <c r="AF123" s="125"/>
      <c r="AG123" s="125"/>
    </row>
    <row r="124" ht="15.75" customHeight="1">
      <c r="A124" s="125"/>
      <c r="B124" s="125"/>
      <c r="C124" s="125"/>
      <c r="D124" s="125"/>
      <c r="E124" s="125"/>
      <c r="F124" s="125"/>
      <c r="G124" s="125"/>
      <c r="H124" s="125"/>
      <c r="I124" s="125"/>
      <c r="J124" s="125"/>
      <c r="K124" s="125"/>
      <c r="L124" s="125"/>
      <c r="M124" s="125"/>
      <c r="N124" s="125"/>
      <c r="O124" s="125"/>
      <c r="P124" s="125"/>
      <c r="Q124" s="125"/>
      <c r="R124" s="125"/>
      <c r="S124" s="125"/>
      <c r="T124" s="125"/>
      <c r="U124" s="125"/>
      <c r="V124" s="125"/>
      <c r="W124" s="125"/>
      <c r="X124" s="125"/>
      <c r="Y124" s="125"/>
      <c r="Z124" s="125"/>
      <c r="AA124" s="125"/>
      <c r="AB124" s="125"/>
      <c r="AC124" s="125"/>
      <c r="AD124" s="125"/>
      <c r="AE124" s="125"/>
      <c r="AF124" s="125"/>
      <c r="AG124" s="125"/>
    </row>
    <row r="125" ht="15.75" customHeight="1">
      <c r="A125" s="125"/>
      <c r="B125" s="125"/>
      <c r="C125" s="125"/>
      <c r="D125" s="125"/>
      <c r="E125" s="125"/>
      <c r="F125" s="125"/>
      <c r="G125" s="125"/>
      <c r="H125" s="125"/>
      <c r="I125" s="125"/>
      <c r="J125" s="125"/>
      <c r="K125" s="125"/>
      <c r="L125" s="125"/>
      <c r="M125" s="125"/>
      <c r="N125" s="125"/>
      <c r="O125" s="125"/>
      <c r="P125" s="125"/>
      <c r="Q125" s="125"/>
      <c r="R125" s="125"/>
      <c r="S125" s="125"/>
      <c r="T125" s="125"/>
      <c r="U125" s="125"/>
      <c r="V125" s="125"/>
      <c r="W125" s="125"/>
      <c r="X125" s="125"/>
      <c r="Y125" s="125"/>
      <c r="Z125" s="125"/>
      <c r="AA125" s="125"/>
      <c r="AB125" s="125"/>
      <c r="AC125" s="125"/>
      <c r="AD125" s="125"/>
      <c r="AE125" s="125"/>
      <c r="AF125" s="125"/>
      <c r="AG125" s="125"/>
    </row>
    <row r="126" ht="15.75" customHeight="1">
      <c r="A126" s="125"/>
      <c r="B126" s="125"/>
      <c r="C126" s="125"/>
      <c r="D126" s="125"/>
      <c r="E126" s="125"/>
      <c r="F126" s="125"/>
      <c r="G126" s="125"/>
      <c r="H126" s="125"/>
      <c r="I126" s="125"/>
      <c r="J126" s="125"/>
      <c r="K126" s="125"/>
      <c r="L126" s="125"/>
      <c r="M126" s="125"/>
      <c r="N126" s="125"/>
      <c r="O126" s="125"/>
      <c r="P126" s="125"/>
      <c r="Q126" s="125"/>
      <c r="R126" s="125"/>
      <c r="S126" s="125"/>
      <c r="T126" s="125"/>
      <c r="U126" s="125"/>
      <c r="V126" s="125"/>
      <c r="W126" s="125"/>
      <c r="X126" s="125"/>
      <c r="Y126" s="125"/>
      <c r="Z126" s="125"/>
      <c r="AA126" s="125"/>
      <c r="AB126" s="125"/>
      <c r="AC126" s="125"/>
      <c r="AD126" s="125"/>
      <c r="AE126" s="125"/>
      <c r="AF126" s="125"/>
      <c r="AG126" s="125"/>
    </row>
    <row r="127" ht="15.75" customHeight="1">
      <c r="A127" s="125"/>
      <c r="B127" s="125"/>
      <c r="C127" s="125"/>
      <c r="D127" s="125"/>
      <c r="E127" s="125"/>
      <c r="F127" s="125"/>
      <c r="G127" s="125"/>
      <c r="H127" s="125"/>
      <c r="I127" s="125"/>
      <c r="J127" s="125"/>
      <c r="K127" s="125"/>
      <c r="L127" s="125"/>
      <c r="M127" s="125"/>
      <c r="N127" s="125"/>
      <c r="O127" s="125"/>
      <c r="P127" s="125"/>
      <c r="Q127" s="125"/>
      <c r="R127" s="125"/>
      <c r="S127" s="125"/>
      <c r="T127" s="125"/>
      <c r="U127" s="125"/>
      <c r="V127" s="125"/>
      <c r="W127" s="125"/>
      <c r="X127" s="125"/>
      <c r="Y127" s="125"/>
      <c r="Z127" s="125"/>
      <c r="AA127" s="125"/>
      <c r="AB127" s="125"/>
      <c r="AC127" s="125"/>
      <c r="AD127" s="125"/>
      <c r="AE127" s="125"/>
      <c r="AF127" s="125"/>
      <c r="AG127" s="125"/>
    </row>
    <row r="128" ht="15.75" customHeight="1">
      <c r="A128" s="125"/>
      <c r="B128" s="125"/>
      <c r="C128" s="125"/>
      <c r="D128" s="125"/>
      <c r="E128" s="125"/>
      <c r="F128" s="125"/>
      <c r="G128" s="125"/>
      <c r="H128" s="125"/>
      <c r="I128" s="125"/>
      <c r="J128" s="125"/>
      <c r="K128" s="125"/>
      <c r="L128" s="125"/>
      <c r="M128" s="125"/>
      <c r="N128" s="125"/>
      <c r="O128" s="125"/>
      <c r="P128" s="125"/>
      <c r="Q128" s="125"/>
      <c r="R128" s="125"/>
      <c r="S128" s="125"/>
      <c r="T128" s="125"/>
      <c r="U128" s="125"/>
      <c r="V128" s="125"/>
      <c r="W128" s="125"/>
      <c r="X128" s="125"/>
      <c r="Y128" s="125"/>
      <c r="Z128" s="125"/>
      <c r="AA128" s="125"/>
      <c r="AB128" s="125"/>
      <c r="AC128" s="125"/>
      <c r="AD128" s="125"/>
      <c r="AE128" s="125"/>
      <c r="AF128" s="125"/>
      <c r="AG128" s="125"/>
    </row>
    <row r="129" ht="15.75" customHeight="1">
      <c r="A129" s="125"/>
      <c r="B129" s="125"/>
      <c r="C129" s="125"/>
      <c r="D129" s="125"/>
      <c r="E129" s="125"/>
      <c r="F129" s="125"/>
      <c r="G129" s="125"/>
      <c r="H129" s="125"/>
      <c r="I129" s="125"/>
      <c r="J129" s="125"/>
      <c r="K129" s="125"/>
      <c r="L129" s="125"/>
      <c r="M129" s="125"/>
      <c r="N129" s="125"/>
      <c r="O129" s="125"/>
      <c r="P129" s="125"/>
      <c r="Q129" s="125"/>
      <c r="R129" s="125"/>
      <c r="S129" s="125"/>
      <c r="T129" s="125"/>
      <c r="U129" s="125"/>
      <c r="V129" s="125"/>
      <c r="W129" s="125"/>
      <c r="X129" s="125"/>
      <c r="Y129" s="125"/>
      <c r="Z129" s="125"/>
      <c r="AA129" s="125"/>
      <c r="AB129" s="125"/>
      <c r="AC129" s="125"/>
      <c r="AD129" s="125"/>
      <c r="AE129" s="125"/>
      <c r="AF129" s="125"/>
      <c r="AG129" s="125"/>
    </row>
    <row r="130" ht="15.75" customHeight="1">
      <c r="A130" s="125"/>
      <c r="B130" s="125"/>
      <c r="C130" s="125"/>
      <c r="D130" s="125"/>
      <c r="E130" s="125"/>
      <c r="F130" s="125"/>
      <c r="G130" s="125"/>
      <c r="H130" s="125"/>
      <c r="I130" s="125"/>
      <c r="J130" s="125"/>
      <c r="K130" s="125"/>
      <c r="L130" s="125"/>
      <c r="M130" s="125"/>
      <c r="N130" s="125"/>
      <c r="O130" s="125"/>
      <c r="P130" s="125"/>
      <c r="Q130" s="125"/>
      <c r="R130" s="125"/>
      <c r="S130" s="125"/>
      <c r="T130" s="125"/>
      <c r="U130" s="125"/>
      <c r="V130" s="125"/>
      <c r="W130" s="125"/>
      <c r="X130" s="125"/>
      <c r="Y130" s="125"/>
      <c r="Z130" s="125"/>
      <c r="AA130" s="125"/>
      <c r="AB130" s="125"/>
      <c r="AC130" s="125"/>
      <c r="AD130" s="125"/>
      <c r="AE130" s="125"/>
      <c r="AF130" s="125"/>
      <c r="AG130" s="125"/>
    </row>
    <row r="131" ht="15.75" customHeight="1">
      <c r="A131" s="125"/>
      <c r="B131" s="125"/>
      <c r="C131" s="125"/>
      <c r="D131" s="125"/>
      <c r="E131" s="125"/>
      <c r="F131" s="125"/>
      <c r="G131" s="125"/>
      <c r="H131" s="125"/>
      <c r="I131" s="125"/>
      <c r="J131" s="125"/>
      <c r="K131" s="125"/>
      <c r="L131" s="125"/>
      <c r="M131" s="125"/>
      <c r="N131" s="125"/>
      <c r="O131" s="125"/>
      <c r="P131" s="125"/>
      <c r="Q131" s="125"/>
      <c r="R131" s="125"/>
      <c r="S131" s="125"/>
      <c r="T131" s="125"/>
      <c r="U131" s="125"/>
      <c r="V131" s="125"/>
      <c r="W131" s="125"/>
      <c r="X131" s="125"/>
      <c r="Y131" s="125"/>
      <c r="Z131" s="125"/>
      <c r="AA131" s="125"/>
      <c r="AB131" s="125"/>
      <c r="AC131" s="125"/>
      <c r="AD131" s="125"/>
      <c r="AE131" s="125"/>
      <c r="AF131" s="125"/>
      <c r="AG131" s="125"/>
    </row>
    <row r="132" ht="15.75" customHeight="1">
      <c r="A132" s="125"/>
      <c r="B132" s="125"/>
      <c r="C132" s="125"/>
      <c r="D132" s="125"/>
      <c r="E132" s="125"/>
      <c r="F132" s="125"/>
      <c r="G132" s="125"/>
      <c r="H132" s="125"/>
      <c r="I132" s="125"/>
      <c r="J132" s="125"/>
      <c r="K132" s="125"/>
      <c r="L132" s="125"/>
      <c r="M132" s="125"/>
      <c r="N132" s="125"/>
      <c r="O132" s="125"/>
      <c r="P132" s="125"/>
      <c r="Q132" s="125"/>
      <c r="R132" s="125"/>
      <c r="S132" s="125"/>
      <c r="T132" s="125"/>
      <c r="U132" s="125"/>
      <c r="V132" s="125"/>
      <c r="W132" s="125"/>
      <c r="X132" s="125"/>
      <c r="Y132" s="125"/>
      <c r="Z132" s="125"/>
      <c r="AA132" s="125"/>
      <c r="AB132" s="125"/>
      <c r="AC132" s="125"/>
      <c r="AD132" s="125"/>
      <c r="AE132" s="125"/>
      <c r="AF132" s="125"/>
      <c r="AG132" s="125"/>
    </row>
    <row r="133" ht="15.75" customHeight="1">
      <c r="A133" s="125"/>
      <c r="B133" s="125"/>
      <c r="C133" s="125"/>
      <c r="D133" s="125"/>
      <c r="E133" s="125"/>
      <c r="F133" s="125"/>
      <c r="G133" s="125"/>
      <c r="H133" s="125"/>
      <c r="I133" s="125"/>
      <c r="J133" s="125"/>
      <c r="K133" s="125"/>
      <c r="L133" s="125"/>
      <c r="M133" s="125"/>
      <c r="N133" s="125"/>
      <c r="O133" s="125"/>
      <c r="P133" s="125"/>
      <c r="Q133" s="125"/>
      <c r="R133" s="125"/>
      <c r="S133" s="125"/>
      <c r="T133" s="125"/>
      <c r="U133" s="125"/>
      <c r="V133" s="125"/>
      <c r="W133" s="125"/>
      <c r="X133" s="125"/>
      <c r="Y133" s="125"/>
      <c r="Z133" s="125"/>
      <c r="AA133" s="125"/>
      <c r="AB133" s="125"/>
      <c r="AC133" s="125"/>
      <c r="AD133" s="125"/>
      <c r="AE133" s="125"/>
      <c r="AF133" s="125"/>
      <c r="AG133" s="125"/>
    </row>
    <row r="134" ht="15.75" customHeight="1">
      <c r="A134" s="125"/>
      <c r="B134" s="125"/>
      <c r="C134" s="125"/>
      <c r="D134" s="125"/>
      <c r="E134" s="125"/>
      <c r="F134" s="125"/>
      <c r="G134" s="125"/>
      <c r="H134" s="125"/>
      <c r="I134" s="125"/>
      <c r="J134" s="125"/>
      <c r="K134" s="125"/>
      <c r="L134" s="125"/>
      <c r="M134" s="125"/>
      <c r="N134" s="125"/>
      <c r="O134" s="125"/>
      <c r="P134" s="125"/>
      <c r="Q134" s="125"/>
      <c r="R134" s="125"/>
      <c r="S134" s="125"/>
      <c r="T134" s="125"/>
      <c r="U134" s="125"/>
      <c r="V134" s="125"/>
      <c r="W134" s="125"/>
      <c r="X134" s="125"/>
      <c r="Y134" s="125"/>
      <c r="Z134" s="125"/>
      <c r="AA134" s="125"/>
      <c r="AB134" s="125"/>
      <c r="AC134" s="125"/>
      <c r="AD134" s="125"/>
      <c r="AE134" s="125"/>
      <c r="AF134" s="125"/>
      <c r="AG134" s="125"/>
    </row>
    <row r="135" ht="15.75" customHeight="1">
      <c r="A135" s="125"/>
      <c r="B135" s="125"/>
      <c r="C135" s="125"/>
      <c r="D135" s="125"/>
      <c r="E135" s="125"/>
      <c r="F135" s="125"/>
      <c r="G135" s="125"/>
      <c r="H135" s="125"/>
      <c r="I135" s="125"/>
      <c r="J135" s="125"/>
      <c r="K135" s="125"/>
      <c r="L135" s="125"/>
      <c r="M135" s="125"/>
      <c r="N135" s="125"/>
      <c r="O135" s="125"/>
      <c r="P135" s="125"/>
      <c r="Q135" s="125"/>
      <c r="R135" s="125"/>
      <c r="S135" s="125"/>
      <c r="T135" s="125"/>
      <c r="U135" s="125"/>
      <c r="V135" s="125"/>
      <c r="W135" s="125"/>
      <c r="X135" s="125"/>
      <c r="Y135" s="125"/>
      <c r="Z135" s="125"/>
      <c r="AA135" s="125"/>
      <c r="AB135" s="125"/>
      <c r="AC135" s="125"/>
      <c r="AD135" s="125"/>
      <c r="AE135" s="125"/>
      <c r="AF135" s="125"/>
      <c r="AG135" s="125"/>
    </row>
    <row r="136" ht="15.75" customHeight="1">
      <c r="A136" s="125"/>
      <c r="B136" s="125"/>
      <c r="C136" s="125"/>
      <c r="D136" s="125"/>
      <c r="E136" s="125"/>
      <c r="F136" s="125"/>
      <c r="G136" s="125"/>
      <c r="H136" s="125"/>
      <c r="I136" s="125"/>
      <c r="J136" s="125"/>
      <c r="K136" s="125"/>
      <c r="L136" s="125"/>
      <c r="M136" s="125"/>
      <c r="N136" s="125"/>
      <c r="O136" s="125"/>
      <c r="P136" s="125"/>
      <c r="Q136" s="125"/>
      <c r="R136" s="125"/>
      <c r="S136" s="125"/>
      <c r="T136" s="125"/>
      <c r="U136" s="125"/>
      <c r="V136" s="125"/>
      <c r="W136" s="125"/>
      <c r="X136" s="125"/>
      <c r="Y136" s="125"/>
      <c r="Z136" s="125"/>
      <c r="AA136" s="125"/>
      <c r="AB136" s="125"/>
      <c r="AC136" s="125"/>
      <c r="AD136" s="125"/>
      <c r="AE136" s="125"/>
      <c r="AF136" s="125"/>
      <c r="AG136" s="125"/>
    </row>
    <row r="137" ht="15.75" customHeight="1">
      <c r="A137" s="125"/>
      <c r="B137" s="125"/>
      <c r="C137" s="125"/>
      <c r="D137" s="125"/>
      <c r="E137" s="125"/>
      <c r="F137" s="125"/>
      <c r="G137" s="125"/>
      <c r="H137" s="125"/>
      <c r="I137" s="125"/>
      <c r="J137" s="125"/>
      <c r="K137" s="125"/>
      <c r="L137" s="125"/>
      <c r="M137" s="125"/>
      <c r="N137" s="125"/>
      <c r="O137" s="125"/>
      <c r="P137" s="125"/>
      <c r="Q137" s="125"/>
      <c r="R137" s="125"/>
      <c r="S137" s="125"/>
      <c r="T137" s="125"/>
      <c r="U137" s="125"/>
      <c r="V137" s="125"/>
      <c r="W137" s="125"/>
      <c r="X137" s="125"/>
      <c r="Y137" s="125"/>
      <c r="Z137" s="125"/>
      <c r="AA137" s="125"/>
      <c r="AB137" s="125"/>
      <c r="AC137" s="125"/>
      <c r="AD137" s="125"/>
      <c r="AE137" s="125"/>
      <c r="AF137" s="125"/>
      <c r="AG137" s="125"/>
    </row>
    <row r="138" ht="15.75" customHeight="1">
      <c r="A138" s="125"/>
      <c r="B138" s="125"/>
      <c r="C138" s="125"/>
      <c r="D138" s="125"/>
      <c r="E138" s="125"/>
      <c r="F138" s="125"/>
      <c r="G138" s="125"/>
      <c r="H138" s="125"/>
      <c r="I138" s="125"/>
      <c r="J138" s="125"/>
      <c r="K138" s="125"/>
      <c r="L138" s="125"/>
      <c r="M138" s="125"/>
      <c r="N138" s="125"/>
      <c r="O138" s="125"/>
      <c r="P138" s="125"/>
      <c r="Q138" s="125"/>
      <c r="R138" s="125"/>
      <c r="S138" s="125"/>
      <c r="T138" s="125"/>
      <c r="U138" s="125"/>
      <c r="V138" s="125"/>
      <c r="W138" s="125"/>
      <c r="X138" s="125"/>
      <c r="Y138" s="125"/>
      <c r="Z138" s="125"/>
      <c r="AA138" s="125"/>
      <c r="AB138" s="125"/>
      <c r="AC138" s="125"/>
      <c r="AD138" s="125"/>
      <c r="AE138" s="125"/>
      <c r="AF138" s="125"/>
      <c r="AG138" s="125"/>
    </row>
    <row r="139" ht="15.75" customHeight="1">
      <c r="A139" s="125"/>
      <c r="B139" s="125"/>
      <c r="C139" s="125"/>
      <c r="D139" s="125"/>
      <c r="E139" s="125"/>
      <c r="F139" s="125"/>
      <c r="G139" s="125"/>
      <c r="H139" s="125"/>
      <c r="I139" s="125"/>
      <c r="J139" s="125"/>
      <c r="K139" s="125"/>
      <c r="L139" s="125"/>
      <c r="M139" s="125"/>
      <c r="N139" s="125"/>
      <c r="O139" s="125"/>
      <c r="P139" s="125"/>
      <c r="Q139" s="125"/>
      <c r="R139" s="125"/>
      <c r="S139" s="125"/>
      <c r="T139" s="125"/>
      <c r="U139" s="125"/>
      <c r="V139" s="125"/>
      <c r="W139" s="125"/>
      <c r="X139" s="125"/>
      <c r="Y139" s="125"/>
      <c r="Z139" s="125"/>
      <c r="AA139" s="125"/>
      <c r="AB139" s="125"/>
      <c r="AC139" s="125"/>
      <c r="AD139" s="125"/>
      <c r="AE139" s="125"/>
      <c r="AF139" s="125"/>
      <c r="AG139" s="125"/>
    </row>
    <row r="140" ht="15.75" customHeight="1">
      <c r="A140" s="125"/>
      <c r="B140" s="125"/>
      <c r="C140" s="125"/>
      <c r="D140" s="125"/>
      <c r="E140" s="125"/>
      <c r="F140" s="125"/>
      <c r="G140" s="125"/>
      <c r="H140" s="125"/>
      <c r="I140" s="125"/>
      <c r="J140" s="125"/>
      <c r="K140" s="125"/>
      <c r="L140" s="125"/>
      <c r="M140" s="125"/>
      <c r="N140" s="125"/>
      <c r="O140" s="125"/>
      <c r="P140" s="125"/>
      <c r="Q140" s="125"/>
      <c r="R140" s="125"/>
      <c r="S140" s="125"/>
      <c r="T140" s="125"/>
      <c r="U140" s="125"/>
      <c r="V140" s="125"/>
      <c r="W140" s="125"/>
      <c r="X140" s="125"/>
      <c r="Y140" s="125"/>
      <c r="Z140" s="125"/>
      <c r="AA140" s="125"/>
      <c r="AB140" s="125"/>
      <c r="AC140" s="125"/>
      <c r="AD140" s="125"/>
      <c r="AE140" s="125"/>
      <c r="AF140" s="125"/>
      <c r="AG140" s="125"/>
    </row>
    <row r="141" ht="15.75" customHeight="1">
      <c r="A141" s="125"/>
      <c r="B141" s="125"/>
      <c r="C141" s="125"/>
      <c r="D141" s="125"/>
      <c r="E141" s="125"/>
      <c r="F141" s="125"/>
      <c r="G141" s="125"/>
      <c r="H141" s="125"/>
      <c r="I141" s="125"/>
      <c r="J141" s="125"/>
      <c r="K141" s="125"/>
      <c r="L141" s="125"/>
      <c r="M141" s="125"/>
      <c r="N141" s="125"/>
      <c r="O141" s="125"/>
      <c r="P141" s="125"/>
      <c r="Q141" s="125"/>
      <c r="R141" s="125"/>
      <c r="S141" s="125"/>
      <c r="T141" s="125"/>
      <c r="U141" s="125"/>
      <c r="V141" s="125"/>
      <c r="W141" s="125"/>
      <c r="X141" s="125"/>
      <c r="Y141" s="125"/>
      <c r="Z141" s="125"/>
      <c r="AA141" s="125"/>
      <c r="AB141" s="125"/>
      <c r="AC141" s="125"/>
      <c r="AD141" s="125"/>
      <c r="AE141" s="125"/>
      <c r="AF141" s="125"/>
      <c r="AG141" s="125"/>
    </row>
    <row r="142" ht="15.75" customHeight="1">
      <c r="A142" s="125"/>
      <c r="B142" s="125"/>
      <c r="C142" s="125"/>
      <c r="D142" s="125"/>
      <c r="E142" s="125"/>
      <c r="F142" s="125"/>
      <c r="G142" s="125"/>
      <c r="H142" s="125"/>
      <c r="I142" s="125"/>
      <c r="J142" s="125"/>
      <c r="K142" s="125"/>
      <c r="L142" s="125"/>
      <c r="M142" s="125"/>
      <c r="N142" s="125"/>
      <c r="O142" s="125"/>
      <c r="P142" s="125"/>
      <c r="Q142" s="125"/>
      <c r="R142" s="125"/>
      <c r="S142" s="125"/>
      <c r="T142" s="125"/>
      <c r="U142" s="125"/>
      <c r="V142" s="125"/>
      <c r="W142" s="125"/>
      <c r="X142" s="125"/>
      <c r="Y142" s="125"/>
      <c r="Z142" s="125"/>
      <c r="AA142" s="125"/>
      <c r="AB142" s="125"/>
      <c r="AC142" s="125"/>
      <c r="AD142" s="125"/>
      <c r="AE142" s="125"/>
      <c r="AF142" s="125"/>
      <c r="AG142" s="125"/>
    </row>
    <row r="143" ht="15.75" customHeight="1">
      <c r="A143" s="125"/>
      <c r="B143" s="125"/>
      <c r="C143" s="125"/>
      <c r="D143" s="125"/>
      <c r="E143" s="125"/>
      <c r="F143" s="125"/>
      <c r="G143" s="125"/>
      <c r="H143" s="125"/>
      <c r="I143" s="125"/>
      <c r="J143" s="125"/>
      <c r="K143" s="125"/>
      <c r="L143" s="125"/>
      <c r="M143" s="125"/>
      <c r="N143" s="125"/>
      <c r="O143" s="125"/>
      <c r="P143" s="125"/>
      <c r="Q143" s="125"/>
      <c r="R143" s="125"/>
      <c r="S143" s="125"/>
      <c r="T143" s="125"/>
      <c r="U143" s="125"/>
      <c r="V143" s="125"/>
      <c r="W143" s="125"/>
      <c r="X143" s="125"/>
      <c r="Y143" s="125"/>
      <c r="Z143" s="125"/>
      <c r="AA143" s="125"/>
      <c r="AB143" s="125"/>
      <c r="AC143" s="125"/>
      <c r="AD143" s="125"/>
      <c r="AE143" s="125"/>
      <c r="AF143" s="125"/>
      <c r="AG143" s="125"/>
    </row>
    <row r="144" ht="15.75" customHeight="1">
      <c r="A144" s="125"/>
      <c r="B144" s="125"/>
      <c r="C144" s="125"/>
      <c r="D144" s="125"/>
      <c r="E144" s="125"/>
      <c r="F144" s="125"/>
      <c r="G144" s="125"/>
      <c r="H144" s="125"/>
      <c r="I144" s="125"/>
      <c r="J144" s="125"/>
      <c r="K144" s="125"/>
      <c r="L144" s="125"/>
      <c r="M144" s="125"/>
      <c r="N144" s="125"/>
      <c r="O144" s="125"/>
      <c r="P144" s="125"/>
      <c r="Q144" s="125"/>
      <c r="R144" s="125"/>
      <c r="S144" s="125"/>
      <c r="T144" s="125"/>
      <c r="U144" s="125"/>
      <c r="V144" s="125"/>
      <c r="W144" s="125"/>
      <c r="X144" s="125"/>
      <c r="Y144" s="125"/>
      <c r="Z144" s="125"/>
      <c r="AA144" s="125"/>
      <c r="AB144" s="125"/>
      <c r="AC144" s="125"/>
      <c r="AD144" s="125"/>
      <c r="AE144" s="125"/>
      <c r="AF144" s="125"/>
      <c r="AG144" s="125"/>
    </row>
    <row r="145" ht="15.75" customHeight="1">
      <c r="A145" s="125"/>
      <c r="B145" s="125"/>
      <c r="C145" s="125"/>
      <c r="D145" s="125"/>
      <c r="E145" s="125"/>
      <c r="F145" s="125"/>
      <c r="G145" s="125"/>
      <c r="H145" s="125"/>
      <c r="I145" s="125"/>
      <c r="J145" s="125"/>
      <c r="K145" s="125"/>
      <c r="L145" s="125"/>
      <c r="M145" s="125"/>
      <c r="N145" s="125"/>
      <c r="O145" s="125"/>
      <c r="P145" s="125"/>
      <c r="Q145" s="125"/>
      <c r="R145" s="125"/>
      <c r="S145" s="125"/>
      <c r="T145" s="125"/>
      <c r="U145" s="125"/>
      <c r="V145" s="125"/>
      <c r="W145" s="125"/>
      <c r="X145" s="125"/>
      <c r="Y145" s="125"/>
      <c r="Z145" s="125"/>
      <c r="AA145" s="125"/>
      <c r="AB145" s="125"/>
      <c r="AC145" s="125"/>
      <c r="AD145" s="125"/>
      <c r="AE145" s="125"/>
      <c r="AF145" s="125"/>
      <c r="AG145" s="125"/>
    </row>
    <row r="146" ht="15.75" customHeight="1">
      <c r="A146" s="125"/>
      <c r="B146" s="125"/>
      <c r="C146" s="125"/>
      <c r="D146" s="125"/>
      <c r="E146" s="125"/>
      <c r="F146" s="125"/>
      <c r="G146" s="125"/>
      <c r="H146" s="125"/>
      <c r="I146" s="125"/>
      <c r="J146" s="125"/>
      <c r="K146" s="125"/>
      <c r="L146" s="125"/>
      <c r="M146" s="125"/>
      <c r="N146" s="125"/>
      <c r="O146" s="125"/>
      <c r="P146" s="125"/>
      <c r="Q146" s="125"/>
      <c r="R146" s="125"/>
      <c r="S146" s="125"/>
      <c r="T146" s="125"/>
      <c r="U146" s="125"/>
      <c r="V146" s="125"/>
      <c r="W146" s="125"/>
      <c r="X146" s="125"/>
      <c r="Y146" s="125"/>
      <c r="Z146" s="125"/>
      <c r="AA146" s="125"/>
      <c r="AB146" s="125"/>
      <c r="AC146" s="125"/>
      <c r="AD146" s="125"/>
      <c r="AE146" s="125"/>
      <c r="AF146" s="125"/>
      <c r="AG146" s="125"/>
    </row>
    <row r="147" ht="15.75" customHeight="1">
      <c r="A147" s="125"/>
      <c r="B147" s="125"/>
      <c r="C147" s="125"/>
      <c r="D147" s="125"/>
      <c r="E147" s="125"/>
      <c r="F147" s="125"/>
      <c r="G147" s="125"/>
      <c r="H147" s="125"/>
      <c r="I147" s="125"/>
      <c r="J147" s="125"/>
      <c r="K147" s="125"/>
      <c r="L147" s="125"/>
      <c r="M147" s="125"/>
      <c r="N147" s="125"/>
      <c r="O147" s="125"/>
      <c r="P147" s="125"/>
      <c r="Q147" s="125"/>
      <c r="R147" s="125"/>
      <c r="S147" s="125"/>
      <c r="T147" s="125"/>
      <c r="U147" s="125"/>
      <c r="V147" s="125"/>
      <c r="W147" s="125"/>
      <c r="X147" s="125"/>
      <c r="Y147" s="125"/>
      <c r="Z147" s="125"/>
      <c r="AA147" s="125"/>
      <c r="AB147" s="125"/>
      <c r="AC147" s="125"/>
      <c r="AD147" s="125"/>
      <c r="AE147" s="125"/>
      <c r="AF147" s="125"/>
      <c r="AG147" s="125"/>
    </row>
    <row r="148" ht="15.75" customHeight="1">
      <c r="A148" s="125"/>
      <c r="B148" s="125"/>
      <c r="C148" s="125"/>
      <c r="D148" s="125"/>
      <c r="E148" s="125"/>
      <c r="F148" s="125"/>
      <c r="G148" s="125"/>
      <c r="H148" s="125"/>
      <c r="I148" s="125"/>
      <c r="J148" s="125"/>
      <c r="K148" s="125"/>
      <c r="L148" s="125"/>
      <c r="M148" s="125"/>
      <c r="N148" s="125"/>
      <c r="O148" s="125"/>
      <c r="P148" s="125"/>
      <c r="Q148" s="125"/>
      <c r="R148" s="125"/>
      <c r="S148" s="125"/>
      <c r="T148" s="125"/>
      <c r="U148" s="125"/>
      <c r="V148" s="125"/>
      <c r="W148" s="125"/>
      <c r="X148" s="125"/>
      <c r="Y148" s="125"/>
      <c r="Z148" s="125"/>
      <c r="AA148" s="125"/>
      <c r="AB148" s="125"/>
      <c r="AC148" s="125"/>
      <c r="AD148" s="125"/>
      <c r="AE148" s="125"/>
      <c r="AF148" s="125"/>
      <c r="AG148" s="125"/>
    </row>
    <row r="149" ht="15.75" customHeight="1">
      <c r="A149" s="125"/>
      <c r="B149" s="125"/>
      <c r="C149" s="125"/>
      <c r="D149" s="125"/>
      <c r="E149" s="125"/>
      <c r="F149" s="125"/>
      <c r="G149" s="125"/>
      <c r="H149" s="125"/>
      <c r="I149" s="125"/>
      <c r="J149" s="125"/>
      <c r="K149" s="125"/>
      <c r="L149" s="125"/>
      <c r="M149" s="125"/>
      <c r="N149" s="125"/>
      <c r="O149" s="125"/>
      <c r="P149" s="125"/>
      <c r="Q149" s="125"/>
      <c r="R149" s="125"/>
      <c r="S149" s="125"/>
      <c r="T149" s="125"/>
      <c r="U149" s="125"/>
      <c r="V149" s="125"/>
      <c r="W149" s="125"/>
      <c r="X149" s="125"/>
      <c r="Y149" s="125"/>
      <c r="Z149" s="125"/>
      <c r="AA149" s="125"/>
      <c r="AB149" s="125"/>
      <c r="AC149" s="125"/>
      <c r="AD149" s="125"/>
      <c r="AE149" s="125"/>
      <c r="AF149" s="125"/>
      <c r="AG149" s="125"/>
    </row>
    <row r="150" ht="15.75" customHeight="1">
      <c r="A150" s="125"/>
      <c r="B150" s="125"/>
      <c r="C150" s="125"/>
      <c r="D150" s="125"/>
      <c r="E150" s="125"/>
      <c r="F150" s="125"/>
      <c r="G150" s="125"/>
      <c r="H150" s="125"/>
      <c r="I150" s="125"/>
      <c r="J150" s="125"/>
      <c r="K150" s="125"/>
      <c r="L150" s="125"/>
      <c r="M150" s="125"/>
      <c r="N150" s="125"/>
      <c r="O150" s="125"/>
      <c r="P150" s="125"/>
      <c r="Q150" s="125"/>
      <c r="R150" s="125"/>
      <c r="S150" s="125"/>
      <c r="T150" s="125"/>
      <c r="U150" s="125"/>
      <c r="V150" s="125"/>
      <c r="W150" s="125"/>
      <c r="X150" s="125"/>
      <c r="Y150" s="125"/>
      <c r="Z150" s="125"/>
      <c r="AA150" s="125"/>
      <c r="AB150" s="125"/>
      <c r="AC150" s="125"/>
      <c r="AD150" s="125"/>
      <c r="AE150" s="125"/>
      <c r="AF150" s="125"/>
      <c r="AG150" s="125"/>
    </row>
    <row r="151" ht="15.75" customHeight="1">
      <c r="A151" s="125"/>
      <c r="B151" s="125"/>
      <c r="C151" s="125"/>
      <c r="D151" s="125"/>
      <c r="E151" s="125"/>
      <c r="F151" s="125"/>
      <c r="G151" s="125"/>
      <c r="H151" s="125"/>
      <c r="I151" s="125"/>
      <c r="J151" s="125"/>
      <c r="K151" s="125"/>
      <c r="L151" s="125"/>
      <c r="M151" s="125"/>
      <c r="N151" s="125"/>
      <c r="O151" s="125"/>
      <c r="P151" s="125"/>
      <c r="Q151" s="125"/>
      <c r="R151" s="125"/>
      <c r="S151" s="125"/>
      <c r="T151" s="125"/>
      <c r="U151" s="125"/>
      <c r="V151" s="125"/>
      <c r="W151" s="125"/>
      <c r="X151" s="125"/>
      <c r="Y151" s="125"/>
      <c r="Z151" s="125"/>
      <c r="AA151" s="125"/>
      <c r="AB151" s="125"/>
      <c r="AC151" s="125"/>
      <c r="AD151" s="125"/>
      <c r="AE151" s="125"/>
      <c r="AF151" s="125"/>
      <c r="AG151" s="125"/>
    </row>
    <row r="152" ht="15.75" customHeight="1">
      <c r="A152" s="125"/>
      <c r="B152" s="125"/>
      <c r="C152" s="125"/>
      <c r="D152" s="125"/>
      <c r="E152" s="125"/>
      <c r="F152" s="125"/>
      <c r="G152" s="125"/>
      <c r="H152" s="125"/>
      <c r="I152" s="125"/>
      <c r="J152" s="125"/>
      <c r="K152" s="125"/>
      <c r="L152" s="125"/>
      <c r="M152" s="125"/>
      <c r="N152" s="125"/>
      <c r="O152" s="125"/>
      <c r="P152" s="125"/>
      <c r="Q152" s="125"/>
      <c r="R152" s="125"/>
      <c r="S152" s="125"/>
      <c r="T152" s="125"/>
      <c r="U152" s="125"/>
      <c r="V152" s="125"/>
      <c r="W152" s="125"/>
      <c r="X152" s="125"/>
      <c r="Y152" s="125"/>
      <c r="Z152" s="125"/>
      <c r="AA152" s="125"/>
      <c r="AB152" s="125"/>
      <c r="AC152" s="125"/>
      <c r="AD152" s="125"/>
      <c r="AE152" s="125"/>
      <c r="AF152" s="125"/>
      <c r="AG152" s="125"/>
    </row>
    <row r="153" ht="15.75" customHeight="1">
      <c r="A153" s="125"/>
      <c r="B153" s="125"/>
      <c r="C153" s="125"/>
      <c r="D153" s="125"/>
      <c r="E153" s="125"/>
      <c r="F153" s="125"/>
      <c r="G153" s="125"/>
      <c r="H153" s="125"/>
      <c r="I153" s="125"/>
      <c r="J153" s="125"/>
      <c r="K153" s="125"/>
      <c r="L153" s="125"/>
      <c r="M153" s="125"/>
      <c r="N153" s="125"/>
      <c r="O153" s="125"/>
      <c r="P153" s="125"/>
      <c r="Q153" s="125"/>
      <c r="R153" s="125"/>
      <c r="S153" s="125"/>
      <c r="T153" s="125"/>
      <c r="U153" s="125"/>
      <c r="V153" s="125"/>
      <c r="W153" s="125"/>
      <c r="X153" s="125"/>
      <c r="Y153" s="125"/>
      <c r="Z153" s="125"/>
      <c r="AA153" s="125"/>
      <c r="AB153" s="125"/>
      <c r="AC153" s="125"/>
      <c r="AD153" s="125"/>
      <c r="AE153" s="125"/>
      <c r="AF153" s="125"/>
      <c r="AG153" s="125"/>
    </row>
    <row r="154" ht="15.75" customHeight="1">
      <c r="A154" s="125"/>
      <c r="B154" s="125"/>
      <c r="C154" s="125"/>
      <c r="D154" s="125"/>
      <c r="E154" s="125"/>
      <c r="F154" s="125"/>
      <c r="G154" s="125"/>
      <c r="H154" s="125"/>
      <c r="I154" s="125"/>
      <c r="J154" s="125"/>
      <c r="K154" s="125"/>
      <c r="L154" s="125"/>
      <c r="M154" s="125"/>
      <c r="N154" s="125"/>
      <c r="O154" s="125"/>
      <c r="P154" s="125"/>
      <c r="Q154" s="125"/>
      <c r="R154" s="125"/>
      <c r="S154" s="125"/>
      <c r="T154" s="125"/>
      <c r="U154" s="125"/>
      <c r="V154" s="125"/>
      <c r="W154" s="125"/>
      <c r="X154" s="125"/>
      <c r="Y154" s="125"/>
      <c r="Z154" s="125"/>
      <c r="AA154" s="125"/>
      <c r="AB154" s="125"/>
      <c r="AC154" s="125"/>
      <c r="AD154" s="125"/>
      <c r="AE154" s="125"/>
      <c r="AF154" s="125"/>
      <c r="AG154" s="125"/>
    </row>
    <row r="155" ht="15.75" customHeight="1">
      <c r="A155" s="125"/>
      <c r="B155" s="125"/>
      <c r="C155" s="125"/>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5"/>
      <c r="AA155" s="125"/>
      <c r="AB155" s="125"/>
      <c r="AC155" s="125"/>
      <c r="AD155" s="125"/>
      <c r="AE155" s="125"/>
      <c r="AF155" s="125"/>
      <c r="AG155" s="125"/>
    </row>
    <row r="156" ht="15.75" customHeight="1">
      <c r="A156" s="125"/>
      <c r="B156" s="125"/>
      <c r="C156" s="125"/>
      <c r="D156" s="125"/>
      <c r="E156" s="125"/>
      <c r="F156" s="125"/>
      <c r="G156" s="125"/>
      <c r="H156" s="125"/>
      <c r="I156" s="125"/>
      <c r="J156" s="125"/>
      <c r="K156" s="125"/>
      <c r="L156" s="125"/>
      <c r="M156" s="125"/>
      <c r="N156" s="125"/>
      <c r="O156" s="125"/>
      <c r="P156" s="125"/>
      <c r="Q156" s="125"/>
      <c r="R156" s="125"/>
      <c r="S156" s="125"/>
      <c r="T156" s="125"/>
      <c r="U156" s="125"/>
      <c r="V156" s="125"/>
      <c r="W156" s="125"/>
      <c r="X156" s="125"/>
      <c r="Y156" s="125"/>
      <c r="Z156" s="125"/>
      <c r="AA156" s="125"/>
      <c r="AB156" s="125"/>
      <c r="AC156" s="125"/>
      <c r="AD156" s="125"/>
      <c r="AE156" s="125"/>
      <c r="AF156" s="125"/>
      <c r="AG156" s="125"/>
    </row>
    <row r="157" ht="15.75" customHeight="1">
      <c r="A157" s="125"/>
      <c r="B157" s="125"/>
      <c r="C157" s="125"/>
      <c r="D157" s="125"/>
      <c r="E157" s="125"/>
      <c r="F157" s="125"/>
      <c r="G157" s="125"/>
      <c r="H157" s="125"/>
      <c r="I157" s="125"/>
      <c r="J157" s="125"/>
      <c r="K157" s="125"/>
      <c r="L157" s="125"/>
      <c r="M157" s="125"/>
      <c r="N157" s="125"/>
      <c r="O157" s="125"/>
      <c r="P157" s="125"/>
      <c r="Q157" s="125"/>
      <c r="R157" s="125"/>
      <c r="S157" s="125"/>
      <c r="T157" s="125"/>
      <c r="U157" s="125"/>
      <c r="V157" s="125"/>
      <c r="W157" s="125"/>
      <c r="X157" s="125"/>
      <c r="Y157" s="125"/>
      <c r="Z157" s="125"/>
      <c r="AA157" s="125"/>
      <c r="AB157" s="125"/>
      <c r="AC157" s="125"/>
      <c r="AD157" s="125"/>
      <c r="AE157" s="125"/>
      <c r="AF157" s="125"/>
      <c r="AG157" s="125"/>
    </row>
    <row r="158" ht="15.75" customHeight="1">
      <c r="A158" s="125"/>
      <c r="B158" s="125"/>
      <c r="C158" s="125"/>
      <c r="D158" s="125"/>
      <c r="E158" s="125"/>
      <c r="F158" s="125"/>
      <c r="G158" s="125"/>
      <c r="H158" s="125"/>
      <c r="I158" s="125"/>
      <c r="J158" s="125"/>
      <c r="K158" s="125"/>
      <c r="L158" s="125"/>
      <c r="M158" s="125"/>
      <c r="N158" s="125"/>
      <c r="O158" s="125"/>
      <c r="P158" s="125"/>
      <c r="Q158" s="125"/>
      <c r="R158" s="125"/>
      <c r="S158" s="125"/>
      <c r="T158" s="125"/>
      <c r="U158" s="125"/>
      <c r="V158" s="125"/>
      <c r="W158" s="125"/>
      <c r="X158" s="125"/>
      <c r="Y158" s="125"/>
      <c r="Z158" s="125"/>
      <c r="AA158" s="125"/>
      <c r="AB158" s="125"/>
      <c r="AC158" s="125"/>
      <c r="AD158" s="125"/>
      <c r="AE158" s="125"/>
      <c r="AF158" s="125"/>
      <c r="AG158" s="125"/>
    </row>
    <row r="159" ht="15.75" customHeight="1">
      <c r="A159" s="125"/>
      <c r="B159" s="125"/>
      <c r="C159" s="125"/>
      <c r="D159" s="125"/>
      <c r="E159" s="125"/>
      <c r="F159" s="125"/>
      <c r="G159" s="125"/>
      <c r="H159" s="125"/>
      <c r="I159" s="125"/>
      <c r="J159" s="125"/>
      <c r="K159" s="125"/>
      <c r="L159" s="125"/>
      <c r="M159" s="125"/>
      <c r="N159" s="125"/>
      <c r="O159" s="125"/>
      <c r="P159" s="125"/>
      <c r="Q159" s="125"/>
      <c r="R159" s="125"/>
      <c r="S159" s="125"/>
      <c r="T159" s="125"/>
      <c r="U159" s="125"/>
      <c r="V159" s="125"/>
      <c r="W159" s="125"/>
      <c r="X159" s="125"/>
      <c r="Y159" s="125"/>
      <c r="Z159" s="125"/>
      <c r="AA159" s="125"/>
      <c r="AB159" s="125"/>
      <c r="AC159" s="125"/>
      <c r="AD159" s="125"/>
      <c r="AE159" s="125"/>
      <c r="AF159" s="125"/>
      <c r="AG159" s="125"/>
    </row>
    <row r="160" ht="15.75" customHeight="1">
      <c r="A160" s="125"/>
      <c r="B160" s="125"/>
      <c r="C160" s="125"/>
      <c r="D160" s="125"/>
      <c r="E160" s="125"/>
      <c r="F160" s="125"/>
      <c r="G160" s="125"/>
      <c r="H160" s="125"/>
      <c r="I160" s="125"/>
      <c r="J160" s="125"/>
      <c r="K160" s="125"/>
      <c r="L160" s="125"/>
      <c r="M160" s="125"/>
      <c r="N160" s="125"/>
      <c r="O160" s="125"/>
      <c r="P160" s="125"/>
      <c r="Q160" s="125"/>
      <c r="R160" s="125"/>
      <c r="S160" s="125"/>
      <c r="T160" s="125"/>
      <c r="U160" s="125"/>
      <c r="V160" s="125"/>
      <c r="W160" s="125"/>
      <c r="X160" s="125"/>
      <c r="Y160" s="125"/>
      <c r="Z160" s="125"/>
      <c r="AA160" s="125"/>
      <c r="AB160" s="125"/>
      <c r="AC160" s="125"/>
      <c r="AD160" s="125"/>
      <c r="AE160" s="125"/>
      <c r="AF160" s="125"/>
      <c r="AG160" s="125"/>
    </row>
    <row r="161" ht="15.75" customHeight="1">
      <c r="A161" s="125"/>
      <c r="B161" s="125"/>
      <c r="C161" s="125"/>
      <c r="D161" s="125"/>
      <c r="E161" s="125"/>
      <c r="F161" s="125"/>
      <c r="G161" s="125"/>
      <c r="H161" s="125"/>
      <c r="I161" s="125"/>
      <c r="J161" s="125"/>
      <c r="K161" s="125"/>
      <c r="L161" s="125"/>
      <c r="M161" s="125"/>
      <c r="N161" s="125"/>
      <c r="O161" s="125"/>
      <c r="P161" s="125"/>
      <c r="Q161" s="125"/>
      <c r="R161" s="125"/>
      <c r="S161" s="125"/>
      <c r="T161" s="125"/>
      <c r="U161" s="125"/>
      <c r="V161" s="125"/>
      <c r="W161" s="125"/>
      <c r="X161" s="125"/>
      <c r="Y161" s="125"/>
      <c r="Z161" s="125"/>
      <c r="AA161" s="125"/>
      <c r="AB161" s="125"/>
      <c r="AC161" s="125"/>
      <c r="AD161" s="125"/>
      <c r="AE161" s="125"/>
      <c r="AF161" s="125"/>
      <c r="AG161" s="125"/>
    </row>
    <row r="162" ht="15.75" customHeight="1">
      <c r="A162" s="125"/>
      <c r="B162" s="125"/>
      <c r="C162" s="125"/>
      <c r="D162" s="125"/>
      <c r="E162" s="125"/>
      <c r="F162" s="125"/>
      <c r="G162" s="125"/>
      <c r="H162" s="125"/>
      <c r="I162" s="125"/>
      <c r="J162" s="125"/>
      <c r="K162" s="125"/>
      <c r="L162" s="125"/>
      <c r="M162" s="125"/>
      <c r="N162" s="125"/>
      <c r="O162" s="125"/>
      <c r="P162" s="125"/>
      <c r="Q162" s="125"/>
      <c r="R162" s="125"/>
      <c r="S162" s="125"/>
      <c r="T162" s="125"/>
      <c r="U162" s="125"/>
      <c r="V162" s="125"/>
      <c r="W162" s="125"/>
      <c r="X162" s="125"/>
      <c r="Y162" s="125"/>
      <c r="Z162" s="125"/>
      <c r="AA162" s="125"/>
      <c r="AB162" s="125"/>
      <c r="AC162" s="125"/>
      <c r="AD162" s="125"/>
      <c r="AE162" s="125"/>
      <c r="AF162" s="125"/>
      <c r="AG162" s="125"/>
    </row>
    <row r="163" ht="15.75" customHeight="1">
      <c r="A163" s="125"/>
      <c r="B163" s="125"/>
      <c r="C163" s="125"/>
      <c r="D163" s="125"/>
      <c r="E163" s="125"/>
      <c r="F163" s="125"/>
      <c r="G163" s="125"/>
      <c r="H163" s="125"/>
      <c r="I163" s="125"/>
      <c r="J163" s="125"/>
      <c r="K163" s="125"/>
      <c r="L163" s="125"/>
      <c r="M163" s="125"/>
      <c r="N163" s="125"/>
      <c r="O163" s="125"/>
      <c r="P163" s="125"/>
      <c r="Q163" s="125"/>
      <c r="R163" s="125"/>
      <c r="S163" s="125"/>
      <c r="T163" s="125"/>
      <c r="U163" s="125"/>
      <c r="V163" s="125"/>
      <c r="W163" s="125"/>
      <c r="X163" s="125"/>
      <c r="Y163" s="125"/>
      <c r="Z163" s="125"/>
      <c r="AA163" s="125"/>
      <c r="AB163" s="125"/>
      <c r="AC163" s="125"/>
      <c r="AD163" s="125"/>
      <c r="AE163" s="125"/>
      <c r="AF163" s="125"/>
      <c r="AG163" s="125"/>
    </row>
    <row r="164" ht="15.75" customHeight="1">
      <c r="A164" s="125"/>
      <c r="B164" s="125"/>
      <c r="C164" s="125"/>
      <c r="D164" s="125"/>
      <c r="E164" s="125"/>
      <c r="F164" s="125"/>
      <c r="G164" s="125"/>
      <c r="H164" s="125"/>
      <c r="I164" s="125"/>
      <c r="J164" s="125"/>
      <c r="K164" s="125"/>
      <c r="L164" s="125"/>
      <c r="M164" s="125"/>
      <c r="N164" s="125"/>
      <c r="O164" s="125"/>
      <c r="P164" s="125"/>
      <c r="Q164" s="125"/>
      <c r="R164" s="125"/>
      <c r="S164" s="125"/>
      <c r="T164" s="125"/>
      <c r="U164" s="125"/>
      <c r="V164" s="125"/>
      <c r="W164" s="125"/>
      <c r="X164" s="125"/>
      <c r="Y164" s="125"/>
      <c r="Z164" s="125"/>
      <c r="AA164" s="125"/>
      <c r="AB164" s="125"/>
      <c r="AC164" s="125"/>
      <c r="AD164" s="125"/>
      <c r="AE164" s="125"/>
      <c r="AF164" s="125"/>
      <c r="AG164" s="125"/>
    </row>
    <row r="165" ht="15.75" customHeight="1">
      <c r="A165" s="125"/>
      <c r="B165" s="125"/>
      <c r="C165" s="125"/>
      <c r="D165" s="125"/>
      <c r="E165" s="125"/>
      <c r="F165" s="125"/>
      <c r="G165" s="125"/>
      <c r="H165" s="125"/>
      <c r="I165" s="125"/>
      <c r="J165" s="125"/>
      <c r="K165" s="125"/>
      <c r="L165" s="125"/>
      <c r="M165" s="125"/>
      <c r="N165" s="125"/>
      <c r="O165" s="125"/>
      <c r="P165" s="125"/>
      <c r="Q165" s="125"/>
      <c r="R165" s="125"/>
      <c r="S165" s="125"/>
      <c r="T165" s="125"/>
      <c r="U165" s="125"/>
      <c r="V165" s="125"/>
      <c r="W165" s="125"/>
      <c r="X165" s="125"/>
      <c r="Y165" s="125"/>
      <c r="Z165" s="125"/>
      <c r="AA165" s="125"/>
      <c r="AB165" s="125"/>
      <c r="AC165" s="125"/>
      <c r="AD165" s="125"/>
      <c r="AE165" s="125"/>
      <c r="AF165" s="125"/>
      <c r="AG165" s="125"/>
    </row>
    <row r="166" ht="15.75" customHeight="1">
      <c r="A166" s="125"/>
      <c r="B166" s="125"/>
      <c r="C166" s="125"/>
      <c r="D166" s="125"/>
      <c r="E166" s="125"/>
      <c r="F166" s="125"/>
      <c r="G166" s="125"/>
      <c r="H166" s="125"/>
      <c r="I166" s="125"/>
      <c r="J166" s="125"/>
      <c r="K166" s="125"/>
      <c r="L166" s="125"/>
      <c r="M166" s="125"/>
      <c r="N166" s="125"/>
      <c r="O166" s="125"/>
      <c r="P166" s="125"/>
      <c r="Q166" s="125"/>
      <c r="R166" s="125"/>
      <c r="S166" s="125"/>
      <c r="T166" s="125"/>
      <c r="U166" s="125"/>
      <c r="V166" s="125"/>
      <c r="W166" s="125"/>
      <c r="X166" s="125"/>
      <c r="Y166" s="125"/>
      <c r="Z166" s="125"/>
      <c r="AA166" s="125"/>
      <c r="AB166" s="125"/>
      <c r="AC166" s="125"/>
      <c r="AD166" s="125"/>
      <c r="AE166" s="125"/>
      <c r="AF166" s="125"/>
      <c r="AG166" s="125"/>
    </row>
    <row r="167" ht="15.75" customHeight="1">
      <c r="A167" s="125"/>
      <c r="B167" s="125"/>
      <c r="C167" s="125"/>
      <c r="D167" s="125"/>
      <c r="E167" s="125"/>
      <c r="F167" s="125"/>
      <c r="G167" s="125"/>
      <c r="H167" s="125"/>
      <c r="I167" s="125"/>
      <c r="J167" s="125"/>
      <c r="K167" s="125"/>
      <c r="L167" s="125"/>
      <c r="M167" s="125"/>
      <c r="N167" s="125"/>
      <c r="O167" s="125"/>
      <c r="P167" s="125"/>
      <c r="Q167" s="125"/>
      <c r="R167" s="125"/>
      <c r="S167" s="125"/>
      <c r="T167" s="125"/>
      <c r="U167" s="125"/>
      <c r="V167" s="125"/>
      <c r="W167" s="125"/>
      <c r="X167" s="125"/>
      <c r="Y167" s="125"/>
      <c r="Z167" s="125"/>
      <c r="AA167" s="125"/>
      <c r="AB167" s="125"/>
      <c r="AC167" s="125"/>
      <c r="AD167" s="125"/>
      <c r="AE167" s="125"/>
      <c r="AF167" s="125"/>
      <c r="AG167" s="125"/>
    </row>
    <row r="168" ht="15.75" customHeight="1">
      <c r="A168" s="125"/>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row>
    <row r="169" ht="15.75" customHeight="1">
      <c r="A169" s="125"/>
      <c r="B169" s="125"/>
      <c r="C169" s="125"/>
      <c r="D169" s="125"/>
      <c r="E169" s="125"/>
      <c r="F169" s="125"/>
      <c r="G169" s="125"/>
      <c r="H169" s="125"/>
      <c r="I169" s="125"/>
      <c r="J169" s="125"/>
      <c r="K169" s="125"/>
      <c r="L169" s="125"/>
      <c r="M169" s="125"/>
      <c r="N169" s="125"/>
      <c r="O169" s="125"/>
      <c r="P169" s="125"/>
      <c r="Q169" s="125"/>
      <c r="R169" s="125"/>
      <c r="S169" s="125"/>
      <c r="T169" s="125"/>
      <c r="U169" s="125"/>
      <c r="V169" s="125"/>
      <c r="W169" s="125"/>
      <c r="X169" s="125"/>
      <c r="Y169" s="125"/>
      <c r="Z169" s="125"/>
      <c r="AA169" s="125"/>
      <c r="AB169" s="125"/>
      <c r="AC169" s="125"/>
      <c r="AD169" s="125"/>
      <c r="AE169" s="125"/>
      <c r="AF169" s="125"/>
      <c r="AG169" s="125"/>
    </row>
    <row r="170" ht="15.75" customHeight="1">
      <c r="A170" s="125"/>
      <c r="B170" s="125"/>
      <c r="C170" s="125"/>
      <c r="D170" s="125"/>
      <c r="E170" s="125"/>
      <c r="F170" s="125"/>
      <c r="G170" s="125"/>
      <c r="H170" s="125"/>
      <c r="I170" s="125"/>
      <c r="J170" s="125"/>
      <c r="K170" s="125"/>
      <c r="L170" s="125"/>
      <c r="M170" s="125"/>
      <c r="N170" s="125"/>
      <c r="O170" s="125"/>
      <c r="P170" s="125"/>
      <c r="Q170" s="125"/>
      <c r="R170" s="125"/>
      <c r="S170" s="125"/>
      <c r="T170" s="125"/>
      <c r="U170" s="125"/>
      <c r="V170" s="125"/>
      <c r="W170" s="125"/>
      <c r="X170" s="125"/>
      <c r="Y170" s="125"/>
      <c r="Z170" s="125"/>
      <c r="AA170" s="125"/>
      <c r="AB170" s="125"/>
      <c r="AC170" s="125"/>
      <c r="AD170" s="125"/>
      <c r="AE170" s="125"/>
      <c r="AF170" s="125"/>
      <c r="AG170" s="125"/>
    </row>
    <row r="171" ht="15.75" customHeight="1">
      <c r="A171" s="125"/>
      <c r="B171" s="125"/>
      <c r="C171" s="125"/>
      <c r="D171" s="125"/>
      <c r="E171" s="125"/>
      <c r="F171" s="125"/>
      <c r="G171" s="125"/>
      <c r="H171" s="125"/>
      <c r="I171" s="125"/>
      <c r="J171" s="125"/>
      <c r="K171" s="125"/>
      <c r="L171" s="125"/>
      <c r="M171" s="125"/>
      <c r="N171" s="125"/>
      <c r="O171" s="125"/>
      <c r="P171" s="125"/>
      <c r="Q171" s="125"/>
      <c r="R171" s="125"/>
      <c r="S171" s="125"/>
      <c r="T171" s="125"/>
      <c r="U171" s="125"/>
      <c r="V171" s="125"/>
      <c r="W171" s="125"/>
      <c r="X171" s="125"/>
      <c r="Y171" s="125"/>
      <c r="Z171" s="125"/>
      <c r="AA171" s="125"/>
      <c r="AB171" s="125"/>
      <c r="AC171" s="125"/>
      <c r="AD171" s="125"/>
      <c r="AE171" s="125"/>
      <c r="AF171" s="125"/>
      <c r="AG171" s="125"/>
    </row>
    <row r="172" ht="15.75" customHeight="1">
      <c r="A172" s="125"/>
      <c r="B172" s="125"/>
      <c r="C172" s="125"/>
      <c r="D172" s="125"/>
      <c r="E172" s="125"/>
      <c r="F172" s="125"/>
      <c r="G172" s="125"/>
      <c r="H172" s="125"/>
      <c r="I172" s="125"/>
      <c r="J172" s="125"/>
      <c r="K172" s="125"/>
      <c r="L172" s="125"/>
      <c r="M172" s="125"/>
      <c r="N172" s="125"/>
      <c r="O172" s="125"/>
      <c r="P172" s="125"/>
      <c r="Q172" s="125"/>
      <c r="R172" s="125"/>
      <c r="S172" s="125"/>
      <c r="T172" s="125"/>
      <c r="U172" s="125"/>
      <c r="V172" s="125"/>
      <c r="W172" s="125"/>
      <c r="X172" s="125"/>
      <c r="Y172" s="125"/>
      <c r="Z172" s="125"/>
      <c r="AA172" s="125"/>
      <c r="AB172" s="125"/>
      <c r="AC172" s="125"/>
      <c r="AD172" s="125"/>
      <c r="AE172" s="125"/>
      <c r="AF172" s="125"/>
      <c r="AG172" s="125"/>
    </row>
    <row r="173" ht="15.75" customHeight="1">
      <c r="A173" s="125"/>
      <c r="B173" s="125"/>
      <c r="C173" s="125"/>
      <c r="D173" s="125"/>
      <c r="E173" s="125"/>
      <c r="F173" s="125"/>
      <c r="G173" s="125"/>
      <c r="H173" s="125"/>
      <c r="I173" s="125"/>
      <c r="J173" s="125"/>
      <c r="K173" s="125"/>
      <c r="L173" s="125"/>
      <c r="M173" s="125"/>
      <c r="N173" s="125"/>
      <c r="O173" s="125"/>
      <c r="P173" s="125"/>
      <c r="Q173" s="125"/>
      <c r="R173" s="125"/>
      <c r="S173" s="125"/>
      <c r="T173" s="125"/>
      <c r="U173" s="125"/>
      <c r="V173" s="125"/>
      <c r="W173" s="125"/>
      <c r="X173" s="125"/>
      <c r="Y173" s="125"/>
      <c r="Z173" s="125"/>
      <c r="AA173" s="125"/>
      <c r="AB173" s="125"/>
      <c r="AC173" s="125"/>
      <c r="AD173" s="125"/>
      <c r="AE173" s="125"/>
      <c r="AF173" s="125"/>
      <c r="AG173" s="125"/>
    </row>
    <row r="174" ht="15.75" customHeight="1">
      <c r="A174" s="125"/>
      <c r="B174" s="125"/>
      <c r="C174" s="125"/>
      <c r="D174" s="125"/>
      <c r="E174" s="125"/>
      <c r="F174" s="125"/>
      <c r="G174" s="125"/>
      <c r="H174" s="125"/>
      <c r="I174" s="125"/>
      <c r="J174" s="125"/>
      <c r="K174" s="125"/>
      <c r="L174" s="125"/>
      <c r="M174" s="125"/>
      <c r="N174" s="125"/>
      <c r="O174" s="125"/>
      <c r="P174" s="125"/>
      <c r="Q174" s="125"/>
      <c r="R174" s="125"/>
      <c r="S174" s="125"/>
      <c r="T174" s="125"/>
      <c r="U174" s="125"/>
      <c r="V174" s="125"/>
      <c r="W174" s="125"/>
      <c r="X174" s="125"/>
      <c r="Y174" s="125"/>
      <c r="Z174" s="125"/>
      <c r="AA174" s="125"/>
      <c r="AB174" s="125"/>
      <c r="AC174" s="125"/>
      <c r="AD174" s="125"/>
      <c r="AE174" s="125"/>
      <c r="AF174" s="125"/>
      <c r="AG174" s="125"/>
    </row>
    <row r="175" ht="15.75" customHeight="1">
      <c r="A175" s="125"/>
      <c r="B175" s="125"/>
      <c r="C175" s="125"/>
      <c r="D175" s="125"/>
      <c r="E175" s="125"/>
      <c r="F175" s="125"/>
      <c r="G175" s="125"/>
      <c r="H175" s="125"/>
      <c r="I175" s="125"/>
      <c r="J175" s="125"/>
      <c r="K175" s="125"/>
      <c r="L175" s="125"/>
      <c r="M175" s="125"/>
      <c r="N175" s="125"/>
      <c r="O175" s="125"/>
      <c r="P175" s="125"/>
      <c r="Q175" s="125"/>
      <c r="R175" s="125"/>
      <c r="S175" s="125"/>
      <c r="T175" s="125"/>
      <c r="U175" s="125"/>
      <c r="V175" s="125"/>
      <c r="W175" s="125"/>
      <c r="X175" s="125"/>
      <c r="Y175" s="125"/>
      <c r="Z175" s="125"/>
      <c r="AA175" s="125"/>
      <c r="AB175" s="125"/>
      <c r="AC175" s="125"/>
      <c r="AD175" s="125"/>
      <c r="AE175" s="125"/>
      <c r="AF175" s="125"/>
      <c r="AG175" s="125"/>
    </row>
    <row r="176" ht="15.75" customHeight="1">
      <c r="A176" s="125"/>
      <c r="B176" s="125"/>
      <c r="C176" s="125"/>
      <c r="D176" s="125"/>
      <c r="E176" s="125"/>
      <c r="F176" s="125"/>
      <c r="G176" s="125"/>
      <c r="H176" s="125"/>
      <c r="I176" s="125"/>
      <c r="J176" s="125"/>
      <c r="K176" s="125"/>
      <c r="L176" s="125"/>
      <c r="M176" s="125"/>
      <c r="N176" s="125"/>
      <c r="O176" s="125"/>
      <c r="P176" s="125"/>
      <c r="Q176" s="125"/>
      <c r="R176" s="125"/>
      <c r="S176" s="125"/>
      <c r="T176" s="125"/>
      <c r="U176" s="125"/>
      <c r="V176" s="125"/>
      <c r="W176" s="125"/>
      <c r="X176" s="125"/>
      <c r="Y176" s="125"/>
      <c r="Z176" s="125"/>
      <c r="AA176" s="125"/>
      <c r="AB176" s="125"/>
      <c r="AC176" s="125"/>
      <c r="AD176" s="125"/>
      <c r="AE176" s="125"/>
      <c r="AF176" s="125"/>
      <c r="AG176" s="125"/>
    </row>
    <row r="177" ht="15.75" customHeight="1">
      <c r="A177" s="125"/>
      <c r="B177" s="125"/>
      <c r="C177" s="125"/>
      <c r="D177" s="125"/>
      <c r="E177" s="125"/>
      <c r="F177" s="125"/>
      <c r="G177" s="125"/>
      <c r="H177" s="125"/>
      <c r="I177" s="125"/>
      <c r="J177" s="125"/>
      <c r="K177" s="125"/>
      <c r="L177" s="125"/>
      <c r="M177" s="125"/>
      <c r="N177" s="125"/>
      <c r="O177" s="125"/>
      <c r="P177" s="125"/>
      <c r="Q177" s="125"/>
      <c r="R177" s="125"/>
      <c r="S177" s="125"/>
      <c r="T177" s="125"/>
      <c r="U177" s="125"/>
      <c r="V177" s="125"/>
      <c r="W177" s="125"/>
      <c r="X177" s="125"/>
      <c r="Y177" s="125"/>
      <c r="Z177" s="125"/>
      <c r="AA177" s="125"/>
      <c r="AB177" s="125"/>
      <c r="AC177" s="125"/>
      <c r="AD177" s="125"/>
      <c r="AE177" s="125"/>
      <c r="AF177" s="125"/>
      <c r="AG177" s="125"/>
    </row>
    <row r="178" ht="15.75" customHeight="1">
      <c r="A178" s="125"/>
      <c r="B178" s="125"/>
      <c r="C178" s="125"/>
      <c r="D178" s="125"/>
      <c r="E178" s="125"/>
      <c r="F178" s="125"/>
      <c r="G178" s="125"/>
      <c r="H178" s="125"/>
      <c r="I178" s="125"/>
      <c r="J178" s="125"/>
      <c r="K178" s="125"/>
      <c r="L178" s="125"/>
      <c r="M178" s="125"/>
      <c r="N178" s="125"/>
      <c r="O178" s="125"/>
      <c r="P178" s="125"/>
      <c r="Q178" s="125"/>
      <c r="R178" s="125"/>
      <c r="S178" s="125"/>
      <c r="T178" s="125"/>
      <c r="U178" s="125"/>
      <c r="V178" s="125"/>
      <c r="W178" s="125"/>
      <c r="X178" s="125"/>
      <c r="Y178" s="125"/>
      <c r="Z178" s="125"/>
      <c r="AA178" s="125"/>
      <c r="AB178" s="125"/>
      <c r="AC178" s="125"/>
      <c r="AD178" s="125"/>
      <c r="AE178" s="125"/>
      <c r="AF178" s="125"/>
      <c r="AG178" s="125"/>
    </row>
    <row r="179" ht="15.75" customHeight="1">
      <c r="A179" s="125"/>
      <c r="B179" s="125"/>
      <c r="C179" s="125"/>
      <c r="D179" s="125"/>
      <c r="E179" s="125"/>
      <c r="F179" s="125"/>
      <c r="G179" s="125"/>
      <c r="H179" s="125"/>
      <c r="I179" s="125"/>
      <c r="J179" s="125"/>
      <c r="K179" s="125"/>
      <c r="L179" s="125"/>
      <c r="M179" s="125"/>
      <c r="N179" s="125"/>
      <c r="O179" s="125"/>
      <c r="P179" s="125"/>
      <c r="Q179" s="125"/>
      <c r="R179" s="125"/>
      <c r="S179" s="125"/>
      <c r="T179" s="125"/>
      <c r="U179" s="125"/>
      <c r="V179" s="125"/>
      <c r="W179" s="125"/>
      <c r="X179" s="125"/>
      <c r="Y179" s="125"/>
      <c r="Z179" s="125"/>
      <c r="AA179" s="125"/>
      <c r="AB179" s="125"/>
      <c r="AC179" s="125"/>
      <c r="AD179" s="125"/>
      <c r="AE179" s="125"/>
      <c r="AF179" s="125"/>
      <c r="AG179" s="125"/>
    </row>
    <row r="180" ht="15.75" customHeight="1">
      <c r="A180" s="125"/>
      <c r="B180" s="125"/>
      <c r="C180" s="125"/>
      <c r="D180" s="125"/>
      <c r="E180" s="125"/>
      <c r="F180" s="125"/>
      <c r="G180" s="125"/>
      <c r="H180" s="125"/>
      <c r="I180" s="125"/>
      <c r="J180" s="125"/>
      <c r="K180" s="125"/>
      <c r="L180" s="125"/>
      <c r="M180" s="125"/>
      <c r="N180" s="125"/>
      <c r="O180" s="125"/>
      <c r="P180" s="125"/>
      <c r="Q180" s="125"/>
      <c r="R180" s="125"/>
      <c r="S180" s="125"/>
      <c r="T180" s="125"/>
      <c r="U180" s="125"/>
      <c r="V180" s="125"/>
      <c r="W180" s="125"/>
      <c r="X180" s="125"/>
      <c r="Y180" s="125"/>
      <c r="Z180" s="125"/>
      <c r="AA180" s="125"/>
      <c r="AB180" s="125"/>
      <c r="AC180" s="125"/>
      <c r="AD180" s="125"/>
      <c r="AE180" s="125"/>
      <c r="AF180" s="125"/>
      <c r="AG180" s="125"/>
    </row>
    <row r="181" ht="15.75" customHeight="1">
      <c r="A181" s="125"/>
      <c r="B181" s="125"/>
      <c r="C181" s="125"/>
      <c r="D181" s="125"/>
      <c r="E181" s="125"/>
      <c r="F181" s="125"/>
      <c r="G181" s="125"/>
      <c r="H181" s="125"/>
      <c r="I181" s="125"/>
      <c r="J181" s="125"/>
      <c r="K181" s="125"/>
      <c r="L181" s="125"/>
      <c r="M181" s="125"/>
      <c r="N181" s="125"/>
      <c r="O181" s="125"/>
      <c r="P181" s="125"/>
      <c r="Q181" s="125"/>
      <c r="R181" s="125"/>
      <c r="S181" s="125"/>
      <c r="T181" s="125"/>
      <c r="U181" s="125"/>
      <c r="V181" s="125"/>
      <c r="W181" s="125"/>
      <c r="X181" s="125"/>
      <c r="Y181" s="125"/>
      <c r="Z181" s="125"/>
      <c r="AA181" s="125"/>
      <c r="AB181" s="125"/>
      <c r="AC181" s="125"/>
      <c r="AD181" s="125"/>
      <c r="AE181" s="125"/>
      <c r="AF181" s="125"/>
      <c r="AG181" s="125"/>
    </row>
    <row r="182" ht="15.75" customHeight="1">
      <c r="A182" s="125"/>
      <c r="B182" s="125"/>
      <c r="C182" s="125"/>
      <c r="D182" s="125"/>
      <c r="E182" s="125"/>
      <c r="F182" s="125"/>
      <c r="G182" s="125"/>
      <c r="H182" s="125"/>
      <c r="I182" s="125"/>
      <c r="J182" s="125"/>
      <c r="K182" s="125"/>
      <c r="L182" s="125"/>
      <c r="M182" s="125"/>
      <c r="N182" s="125"/>
      <c r="O182" s="125"/>
      <c r="P182" s="125"/>
      <c r="Q182" s="125"/>
      <c r="R182" s="125"/>
      <c r="S182" s="125"/>
      <c r="T182" s="125"/>
      <c r="U182" s="125"/>
      <c r="V182" s="125"/>
      <c r="W182" s="125"/>
      <c r="X182" s="125"/>
      <c r="Y182" s="125"/>
      <c r="Z182" s="125"/>
      <c r="AA182" s="125"/>
      <c r="AB182" s="125"/>
      <c r="AC182" s="125"/>
      <c r="AD182" s="125"/>
      <c r="AE182" s="125"/>
      <c r="AF182" s="125"/>
      <c r="AG182" s="125"/>
    </row>
    <row r="183" ht="15.75" customHeight="1">
      <c r="A183" s="125"/>
      <c r="B183" s="125"/>
      <c r="C183" s="125"/>
      <c r="D183" s="125"/>
      <c r="E183" s="125"/>
      <c r="F183" s="125"/>
      <c r="G183" s="125"/>
      <c r="H183" s="125"/>
      <c r="I183" s="125"/>
      <c r="J183" s="125"/>
      <c r="K183" s="125"/>
      <c r="L183" s="125"/>
      <c r="M183" s="125"/>
      <c r="N183" s="125"/>
      <c r="O183" s="125"/>
      <c r="P183" s="125"/>
      <c r="Q183" s="125"/>
      <c r="R183" s="125"/>
      <c r="S183" s="125"/>
      <c r="T183" s="125"/>
      <c r="U183" s="125"/>
      <c r="V183" s="125"/>
      <c r="W183" s="125"/>
      <c r="X183" s="125"/>
      <c r="Y183" s="125"/>
      <c r="Z183" s="125"/>
      <c r="AA183" s="125"/>
      <c r="AB183" s="125"/>
      <c r="AC183" s="125"/>
      <c r="AD183" s="125"/>
      <c r="AE183" s="125"/>
      <c r="AF183" s="125"/>
      <c r="AG183" s="125"/>
    </row>
    <row r="184" ht="15.75" customHeight="1">
      <c r="A184" s="125"/>
      <c r="B184" s="125"/>
      <c r="C184" s="125"/>
      <c r="D184" s="125"/>
      <c r="E184" s="125"/>
      <c r="F184" s="125"/>
      <c r="G184" s="125"/>
      <c r="H184" s="125"/>
      <c r="I184" s="125"/>
      <c r="J184" s="125"/>
      <c r="K184" s="125"/>
      <c r="L184" s="125"/>
      <c r="M184" s="125"/>
      <c r="N184" s="125"/>
      <c r="O184" s="125"/>
      <c r="P184" s="125"/>
      <c r="Q184" s="125"/>
      <c r="R184" s="125"/>
      <c r="S184" s="125"/>
      <c r="T184" s="125"/>
      <c r="U184" s="125"/>
      <c r="V184" s="125"/>
      <c r="W184" s="125"/>
      <c r="X184" s="125"/>
      <c r="Y184" s="125"/>
      <c r="Z184" s="125"/>
      <c r="AA184" s="125"/>
      <c r="AB184" s="125"/>
      <c r="AC184" s="125"/>
      <c r="AD184" s="125"/>
      <c r="AE184" s="125"/>
      <c r="AF184" s="125"/>
      <c r="AG184" s="125"/>
    </row>
    <row r="185" ht="15.75" customHeight="1">
      <c r="A185" s="125"/>
      <c r="B185" s="125"/>
      <c r="C185" s="125"/>
      <c r="D185" s="125"/>
      <c r="E185" s="125"/>
      <c r="F185" s="125"/>
      <c r="G185" s="125"/>
      <c r="H185" s="125"/>
      <c r="I185" s="125"/>
      <c r="J185" s="125"/>
      <c r="K185" s="125"/>
      <c r="L185" s="125"/>
      <c r="M185" s="125"/>
      <c r="N185" s="125"/>
      <c r="O185" s="125"/>
      <c r="P185" s="125"/>
      <c r="Q185" s="125"/>
      <c r="R185" s="125"/>
      <c r="S185" s="125"/>
      <c r="T185" s="125"/>
      <c r="U185" s="125"/>
      <c r="V185" s="125"/>
      <c r="W185" s="125"/>
      <c r="X185" s="125"/>
      <c r="Y185" s="125"/>
      <c r="Z185" s="125"/>
      <c r="AA185" s="125"/>
      <c r="AB185" s="125"/>
      <c r="AC185" s="125"/>
      <c r="AD185" s="125"/>
      <c r="AE185" s="125"/>
      <c r="AF185" s="125"/>
      <c r="AG185" s="125"/>
    </row>
    <row r="186" ht="15.75" customHeight="1">
      <c r="A186" s="125"/>
      <c r="B186" s="125"/>
      <c r="C186" s="125"/>
      <c r="D186" s="125"/>
      <c r="E186" s="125"/>
      <c r="F186" s="125"/>
      <c r="G186" s="125"/>
      <c r="H186" s="125"/>
      <c r="I186" s="125"/>
      <c r="J186" s="125"/>
      <c r="K186" s="125"/>
      <c r="L186" s="125"/>
      <c r="M186" s="125"/>
      <c r="N186" s="125"/>
      <c r="O186" s="125"/>
      <c r="P186" s="125"/>
      <c r="Q186" s="125"/>
      <c r="R186" s="125"/>
      <c r="S186" s="125"/>
      <c r="T186" s="125"/>
      <c r="U186" s="125"/>
      <c r="V186" s="125"/>
      <c r="W186" s="125"/>
      <c r="X186" s="125"/>
      <c r="Y186" s="125"/>
      <c r="Z186" s="125"/>
      <c r="AA186" s="125"/>
      <c r="AB186" s="125"/>
      <c r="AC186" s="125"/>
      <c r="AD186" s="125"/>
      <c r="AE186" s="125"/>
      <c r="AF186" s="125"/>
      <c r="AG186" s="125"/>
    </row>
    <row r="187" ht="15.75" customHeight="1">
      <c r="A187" s="125"/>
      <c r="B187" s="125"/>
      <c r="C187" s="125"/>
      <c r="D187" s="125"/>
      <c r="E187" s="125"/>
      <c r="F187" s="125"/>
      <c r="G187" s="125"/>
      <c r="H187" s="125"/>
      <c r="I187" s="125"/>
      <c r="J187" s="125"/>
      <c r="K187" s="125"/>
      <c r="L187" s="125"/>
      <c r="M187" s="125"/>
      <c r="N187" s="125"/>
      <c r="O187" s="125"/>
      <c r="P187" s="125"/>
      <c r="Q187" s="125"/>
      <c r="R187" s="125"/>
      <c r="S187" s="125"/>
      <c r="T187" s="125"/>
      <c r="U187" s="125"/>
      <c r="V187" s="125"/>
      <c r="W187" s="125"/>
      <c r="X187" s="125"/>
      <c r="Y187" s="125"/>
      <c r="Z187" s="125"/>
      <c r="AA187" s="125"/>
      <c r="AB187" s="125"/>
      <c r="AC187" s="125"/>
      <c r="AD187" s="125"/>
      <c r="AE187" s="125"/>
      <c r="AF187" s="125"/>
      <c r="AG187" s="125"/>
    </row>
    <row r="188" ht="15.75" customHeight="1">
      <c r="A188" s="125"/>
      <c r="B188" s="125"/>
      <c r="C188" s="125"/>
      <c r="D188" s="125"/>
      <c r="E188" s="125"/>
      <c r="F188" s="125"/>
      <c r="G188" s="125"/>
      <c r="H188" s="125"/>
      <c r="I188" s="125"/>
      <c r="J188" s="125"/>
      <c r="K188" s="125"/>
      <c r="L188" s="125"/>
      <c r="M188" s="125"/>
      <c r="N188" s="125"/>
      <c r="O188" s="125"/>
      <c r="P188" s="125"/>
      <c r="Q188" s="125"/>
      <c r="R188" s="125"/>
      <c r="S188" s="125"/>
      <c r="T188" s="125"/>
      <c r="U188" s="125"/>
      <c r="V188" s="125"/>
      <c r="W188" s="125"/>
      <c r="X188" s="125"/>
      <c r="Y188" s="125"/>
      <c r="Z188" s="125"/>
      <c r="AA188" s="125"/>
      <c r="AB188" s="125"/>
      <c r="AC188" s="125"/>
      <c r="AD188" s="125"/>
      <c r="AE188" s="125"/>
      <c r="AF188" s="125"/>
      <c r="AG188" s="125"/>
    </row>
    <row r="189" ht="15.75" customHeight="1">
      <c r="A189" s="125"/>
      <c r="B189" s="125"/>
      <c r="C189" s="125"/>
      <c r="D189" s="125"/>
      <c r="E189" s="125"/>
      <c r="F189" s="125"/>
      <c r="G189" s="125"/>
      <c r="H189" s="125"/>
      <c r="I189" s="125"/>
      <c r="J189" s="125"/>
      <c r="K189" s="125"/>
      <c r="L189" s="125"/>
      <c r="M189" s="125"/>
      <c r="N189" s="125"/>
      <c r="O189" s="125"/>
      <c r="P189" s="125"/>
      <c r="Q189" s="125"/>
      <c r="R189" s="125"/>
      <c r="S189" s="125"/>
      <c r="T189" s="125"/>
      <c r="U189" s="125"/>
      <c r="V189" s="125"/>
      <c r="W189" s="125"/>
      <c r="X189" s="125"/>
      <c r="Y189" s="125"/>
      <c r="Z189" s="125"/>
      <c r="AA189" s="125"/>
      <c r="AB189" s="125"/>
      <c r="AC189" s="125"/>
      <c r="AD189" s="125"/>
      <c r="AE189" s="125"/>
      <c r="AF189" s="125"/>
      <c r="AG189" s="125"/>
    </row>
    <row r="190" ht="15.75" customHeight="1">
      <c r="A190" s="125"/>
      <c r="B190" s="125"/>
      <c r="C190" s="125"/>
      <c r="D190" s="125"/>
      <c r="E190" s="125"/>
      <c r="F190" s="125"/>
      <c r="G190" s="125"/>
      <c r="H190" s="125"/>
      <c r="I190" s="125"/>
      <c r="J190" s="125"/>
      <c r="K190" s="125"/>
      <c r="L190" s="125"/>
      <c r="M190" s="125"/>
      <c r="N190" s="125"/>
      <c r="O190" s="125"/>
      <c r="P190" s="125"/>
      <c r="Q190" s="125"/>
      <c r="R190" s="125"/>
      <c r="S190" s="125"/>
      <c r="T190" s="125"/>
      <c r="U190" s="125"/>
      <c r="V190" s="125"/>
      <c r="W190" s="125"/>
      <c r="X190" s="125"/>
      <c r="Y190" s="125"/>
      <c r="Z190" s="125"/>
      <c r="AA190" s="125"/>
      <c r="AB190" s="125"/>
      <c r="AC190" s="125"/>
      <c r="AD190" s="125"/>
      <c r="AE190" s="125"/>
      <c r="AF190" s="125"/>
      <c r="AG190" s="125"/>
    </row>
    <row r="191" ht="15.75" customHeight="1">
      <c r="A191" s="125"/>
      <c r="B191" s="125"/>
      <c r="C191" s="125"/>
      <c r="D191" s="125"/>
      <c r="E191" s="125"/>
      <c r="F191" s="125"/>
      <c r="G191" s="125"/>
      <c r="H191" s="125"/>
      <c r="I191" s="125"/>
      <c r="J191" s="125"/>
      <c r="K191" s="125"/>
      <c r="L191" s="125"/>
      <c r="M191" s="125"/>
      <c r="N191" s="125"/>
      <c r="O191" s="125"/>
      <c r="P191" s="125"/>
      <c r="Q191" s="125"/>
      <c r="R191" s="125"/>
      <c r="S191" s="125"/>
      <c r="T191" s="125"/>
      <c r="U191" s="125"/>
      <c r="V191" s="125"/>
      <c r="W191" s="125"/>
      <c r="X191" s="125"/>
      <c r="Y191" s="125"/>
      <c r="Z191" s="125"/>
      <c r="AA191" s="125"/>
      <c r="AB191" s="125"/>
      <c r="AC191" s="125"/>
      <c r="AD191" s="125"/>
      <c r="AE191" s="125"/>
      <c r="AF191" s="125"/>
      <c r="AG191" s="125"/>
    </row>
    <row r="192" ht="15.75" customHeight="1">
      <c r="A192" s="125"/>
      <c r="B192" s="125"/>
      <c r="C192" s="125"/>
      <c r="D192" s="125"/>
      <c r="E192" s="125"/>
      <c r="F192" s="125"/>
      <c r="G192" s="125"/>
      <c r="H192" s="125"/>
      <c r="I192" s="125"/>
      <c r="J192" s="125"/>
      <c r="K192" s="125"/>
      <c r="L192" s="125"/>
      <c r="M192" s="125"/>
      <c r="N192" s="125"/>
      <c r="O192" s="125"/>
      <c r="P192" s="125"/>
      <c r="Q192" s="125"/>
      <c r="R192" s="125"/>
      <c r="S192" s="125"/>
      <c r="T192" s="125"/>
      <c r="U192" s="125"/>
      <c r="V192" s="125"/>
      <c r="W192" s="125"/>
      <c r="X192" s="125"/>
      <c r="Y192" s="125"/>
      <c r="Z192" s="125"/>
      <c r="AA192" s="125"/>
      <c r="AB192" s="125"/>
      <c r="AC192" s="125"/>
      <c r="AD192" s="125"/>
      <c r="AE192" s="125"/>
      <c r="AF192" s="125"/>
      <c r="AG192" s="125"/>
    </row>
    <row r="193" ht="15.75" customHeight="1">
      <c r="A193" s="125"/>
      <c r="B193" s="125"/>
      <c r="C193" s="125"/>
      <c r="D193" s="125"/>
      <c r="E193" s="125"/>
      <c r="F193" s="125"/>
      <c r="G193" s="125"/>
      <c r="H193" s="125"/>
      <c r="I193" s="125"/>
      <c r="J193" s="125"/>
      <c r="K193" s="125"/>
      <c r="L193" s="125"/>
      <c r="M193" s="125"/>
      <c r="N193" s="125"/>
      <c r="O193" s="125"/>
      <c r="P193" s="125"/>
      <c r="Q193" s="125"/>
      <c r="R193" s="125"/>
      <c r="S193" s="125"/>
      <c r="T193" s="125"/>
      <c r="U193" s="125"/>
      <c r="V193" s="125"/>
      <c r="W193" s="125"/>
      <c r="X193" s="125"/>
      <c r="Y193" s="125"/>
      <c r="Z193" s="125"/>
      <c r="AA193" s="125"/>
      <c r="AB193" s="125"/>
      <c r="AC193" s="125"/>
      <c r="AD193" s="125"/>
      <c r="AE193" s="125"/>
      <c r="AF193" s="125"/>
      <c r="AG193" s="125"/>
    </row>
    <row r="194" ht="15.75" customHeight="1">
      <c r="A194" s="125"/>
      <c r="B194" s="125"/>
      <c r="C194" s="125"/>
      <c r="D194" s="125"/>
      <c r="E194" s="125"/>
      <c r="F194" s="125"/>
      <c r="G194" s="125"/>
      <c r="H194" s="125"/>
      <c r="I194" s="125"/>
      <c r="J194" s="125"/>
      <c r="K194" s="125"/>
      <c r="L194" s="125"/>
      <c r="M194" s="125"/>
      <c r="N194" s="125"/>
      <c r="O194" s="125"/>
      <c r="P194" s="125"/>
      <c r="Q194" s="125"/>
      <c r="R194" s="125"/>
      <c r="S194" s="125"/>
      <c r="T194" s="125"/>
      <c r="U194" s="125"/>
      <c r="V194" s="125"/>
      <c r="W194" s="125"/>
      <c r="X194" s="125"/>
      <c r="Y194" s="125"/>
      <c r="Z194" s="125"/>
      <c r="AA194" s="125"/>
      <c r="AB194" s="125"/>
      <c r="AC194" s="125"/>
      <c r="AD194" s="125"/>
      <c r="AE194" s="125"/>
      <c r="AF194" s="125"/>
      <c r="AG194" s="125"/>
    </row>
    <row r="195" ht="15.75" customHeight="1">
      <c r="A195" s="125"/>
      <c r="B195" s="125"/>
      <c r="C195" s="125"/>
      <c r="D195" s="125"/>
      <c r="E195" s="125"/>
      <c r="F195" s="125"/>
      <c r="G195" s="125"/>
      <c r="H195" s="125"/>
      <c r="I195" s="125"/>
      <c r="J195" s="125"/>
      <c r="K195" s="125"/>
      <c r="L195" s="125"/>
      <c r="M195" s="125"/>
      <c r="N195" s="125"/>
      <c r="O195" s="125"/>
      <c r="P195" s="125"/>
      <c r="Q195" s="125"/>
      <c r="R195" s="125"/>
      <c r="S195" s="125"/>
      <c r="T195" s="125"/>
      <c r="U195" s="125"/>
      <c r="V195" s="125"/>
      <c r="W195" s="125"/>
      <c r="X195" s="125"/>
      <c r="Y195" s="125"/>
      <c r="Z195" s="125"/>
      <c r="AA195" s="125"/>
      <c r="AB195" s="125"/>
      <c r="AC195" s="125"/>
      <c r="AD195" s="125"/>
      <c r="AE195" s="125"/>
      <c r="AF195" s="125"/>
      <c r="AG195" s="125"/>
    </row>
    <row r="196" ht="15.75" customHeight="1">
      <c r="A196" s="125"/>
      <c r="B196" s="125"/>
      <c r="C196" s="125"/>
      <c r="D196" s="125"/>
      <c r="E196" s="125"/>
      <c r="F196" s="125"/>
      <c r="G196" s="125"/>
      <c r="H196" s="125"/>
      <c r="I196" s="125"/>
      <c r="J196" s="125"/>
      <c r="K196" s="125"/>
      <c r="L196" s="125"/>
      <c r="M196" s="125"/>
      <c r="N196" s="125"/>
      <c r="O196" s="125"/>
      <c r="P196" s="125"/>
      <c r="Q196" s="125"/>
      <c r="R196" s="125"/>
      <c r="S196" s="125"/>
      <c r="T196" s="125"/>
      <c r="U196" s="125"/>
      <c r="V196" s="125"/>
      <c r="W196" s="125"/>
      <c r="X196" s="125"/>
      <c r="Y196" s="125"/>
      <c r="Z196" s="125"/>
      <c r="AA196" s="125"/>
      <c r="AB196" s="125"/>
      <c r="AC196" s="125"/>
      <c r="AD196" s="125"/>
      <c r="AE196" s="125"/>
      <c r="AF196" s="125"/>
      <c r="AG196" s="125"/>
    </row>
    <row r="197" ht="15.75" customHeight="1">
      <c r="A197" s="125"/>
      <c r="B197" s="125"/>
      <c r="C197" s="125"/>
      <c r="D197" s="125"/>
      <c r="E197" s="125"/>
      <c r="F197" s="125"/>
      <c r="G197" s="125"/>
      <c r="H197" s="125"/>
      <c r="I197" s="125"/>
      <c r="J197" s="125"/>
      <c r="K197" s="125"/>
      <c r="L197" s="125"/>
      <c r="M197" s="125"/>
      <c r="N197" s="125"/>
      <c r="O197" s="125"/>
      <c r="P197" s="125"/>
      <c r="Q197" s="125"/>
      <c r="R197" s="125"/>
      <c r="S197" s="125"/>
      <c r="T197" s="125"/>
      <c r="U197" s="125"/>
      <c r="V197" s="125"/>
      <c r="W197" s="125"/>
      <c r="X197" s="125"/>
      <c r="Y197" s="125"/>
      <c r="Z197" s="125"/>
      <c r="AA197" s="125"/>
      <c r="AB197" s="125"/>
      <c r="AC197" s="125"/>
      <c r="AD197" s="125"/>
      <c r="AE197" s="125"/>
      <c r="AF197" s="125"/>
      <c r="AG197" s="125"/>
    </row>
    <row r="198" ht="15.75" customHeight="1">
      <c r="A198" s="125"/>
      <c r="B198" s="125"/>
      <c r="C198" s="125"/>
      <c r="D198" s="125"/>
      <c r="E198" s="125"/>
      <c r="F198" s="125"/>
      <c r="G198" s="125"/>
      <c r="H198" s="125"/>
      <c r="I198" s="125"/>
      <c r="J198" s="125"/>
      <c r="K198" s="125"/>
      <c r="L198" s="125"/>
      <c r="M198" s="125"/>
      <c r="N198" s="125"/>
      <c r="O198" s="125"/>
      <c r="P198" s="125"/>
      <c r="Q198" s="125"/>
      <c r="R198" s="125"/>
      <c r="S198" s="125"/>
      <c r="T198" s="125"/>
      <c r="U198" s="125"/>
      <c r="V198" s="125"/>
      <c r="W198" s="125"/>
      <c r="X198" s="125"/>
      <c r="Y198" s="125"/>
      <c r="Z198" s="125"/>
      <c r="AA198" s="125"/>
      <c r="AB198" s="125"/>
      <c r="AC198" s="125"/>
      <c r="AD198" s="125"/>
      <c r="AE198" s="125"/>
      <c r="AF198" s="125"/>
      <c r="AG198" s="125"/>
    </row>
    <row r="199" ht="15.75" customHeight="1">
      <c r="A199" s="125"/>
      <c r="B199" s="125"/>
      <c r="C199" s="125"/>
      <c r="D199" s="125"/>
      <c r="E199" s="125"/>
      <c r="F199" s="125"/>
      <c r="G199" s="125"/>
      <c r="H199" s="125"/>
      <c r="I199" s="125"/>
      <c r="J199" s="125"/>
      <c r="K199" s="125"/>
      <c r="L199" s="125"/>
      <c r="M199" s="125"/>
      <c r="N199" s="125"/>
      <c r="O199" s="125"/>
      <c r="P199" s="125"/>
      <c r="Q199" s="125"/>
      <c r="R199" s="125"/>
      <c r="S199" s="125"/>
      <c r="T199" s="125"/>
      <c r="U199" s="125"/>
      <c r="V199" s="125"/>
      <c r="W199" s="125"/>
      <c r="X199" s="125"/>
      <c r="Y199" s="125"/>
      <c r="Z199" s="125"/>
      <c r="AA199" s="125"/>
      <c r="AB199" s="125"/>
      <c r="AC199" s="125"/>
      <c r="AD199" s="125"/>
      <c r="AE199" s="125"/>
      <c r="AF199" s="125"/>
      <c r="AG199" s="125"/>
    </row>
    <row r="200" ht="15.75" customHeight="1">
      <c r="A200" s="125"/>
      <c r="B200" s="125"/>
      <c r="C200" s="125"/>
      <c r="D200" s="125"/>
      <c r="E200" s="125"/>
      <c r="F200" s="125"/>
      <c r="G200" s="125"/>
      <c r="H200" s="125"/>
      <c r="I200" s="125"/>
      <c r="J200" s="125"/>
      <c r="K200" s="125"/>
      <c r="L200" s="125"/>
      <c r="M200" s="125"/>
      <c r="N200" s="125"/>
      <c r="O200" s="125"/>
      <c r="P200" s="125"/>
      <c r="Q200" s="125"/>
      <c r="R200" s="125"/>
      <c r="S200" s="125"/>
      <c r="T200" s="125"/>
      <c r="U200" s="125"/>
      <c r="V200" s="125"/>
      <c r="W200" s="125"/>
      <c r="X200" s="125"/>
      <c r="Y200" s="125"/>
      <c r="Z200" s="125"/>
      <c r="AA200" s="125"/>
      <c r="AB200" s="125"/>
      <c r="AC200" s="125"/>
      <c r="AD200" s="125"/>
      <c r="AE200" s="125"/>
      <c r="AF200" s="125"/>
      <c r="AG200" s="125"/>
    </row>
    <row r="201" ht="15.75" customHeight="1">
      <c r="A201" s="125"/>
      <c r="B201" s="125"/>
      <c r="C201" s="125"/>
      <c r="D201" s="125"/>
      <c r="E201" s="125"/>
      <c r="F201" s="125"/>
      <c r="G201" s="125"/>
      <c r="H201" s="125"/>
      <c r="I201" s="125"/>
      <c r="J201" s="125"/>
      <c r="K201" s="125"/>
      <c r="L201" s="125"/>
      <c r="M201" s="125"/>
      <c r="N201" s="125"/>
      <c r="O201" s="125"/>
      <c r="P201" s="125"/>
      <c r="Q201" s="125"/>
      <c r="R201" s="125"/>
      <c r="S201" s="125"/>
      <c r="T201" s="125"/>
      <c r="U201" s="125"/>
      <c r="V201" s="125"/>
      <c r="W201" s="125"/>
      <c r="X201" s="125"/>
      <c r="Y201" s="125"/>
      <c r="Z201" s="125"/>
      <c r="AA201" s="125"/>
      <c r="AB201" s="125"/>
      <c r="AC201" s="125"/>
      <c r="AD201" s="125"/>
      <c r="AE201" s="125"/>
      <c r="AF201" s="125"/>
      <c r="AG201" s="125"/>
    </row>
    <row r="202" ht="15.75" customHeight="1">
      <c r="A202" s="125"/>
      <c r="B202" s="125"/>
      <c r="C202" s="125"/>
      <c r="D202" s="125"/>
      <c r="E202" s="125"/>
      <c r="F202" s="125"/>
      <c r="G202" s="125"/>
      <c r="H202" s="125"/>
      <c r="I202" s="125"/>
      <c r="J202" s="125"/>
      <c r="K202" s="125"/>
      <c r="L202" s="125"/>
      <c r="M202" s="125"/>
      <c r="N202" s="125"/>
      <c r="O202" s="125"/>
      <c r="P202" s="125"/>
      <c r="Q202" s="125"/>
      <c r="R202" s="125"/>
      <c r="S202" s="125"/>
      <c r="T202" s="125"/>
      <c r="U202" s="125"/>
      <c r="V202" s="125"/>
      <c r="W202" s="125"/>
      <c r="X202" s="125"/>
      <c r="Y202" s="125"/>
      <c r="Z202" s="125"/>
      <c r="AA202" s="125"/>
      <c r="AB202" s="125"/>
      <c r="AC202" s="125"/>
      <c r="AD202" s="125"/>
      <c r="AE202" s="125"/>
      <c r="AF202" s="125"/>
      <c r="AG202" s="125"/>
    </row>
    <row r="203" ht="15.75" customHeight="1">
      <c r="A203" s="125"/>
      <c r="B203" s="125"/>
      <c r="C203" s="125"/>
      <c r="D203" s="125"/>
      <c r="E203" s="125"/>
      <c r="F203" s="125"/>
      <c r="G203" s="125"/>
      <c r="H203" s="125"/>
      <c r="I203" s="125"/>
      <c r="J203" s="125"/>
      <c r="K203" s="125"/>
      <c r="L203" s="125"/>
      <c r="M203" s="125"/>
      <c r="N203" s="125"/>
      <c r="O203" s="125"/>
      <c r="P203" s="125"/>
      <c r="Q203" s="125"/>
      <c r="R203" s="125"/>
      <c r="S203" s="125"/>
      <c r="T203" s="125"/>
      <c r="U203" s="125"/>
      <c r="V203" s="125"/>
      <c r="W203" s="125"/>
      <c r="X203" s="125"/>
      <c r="Y203" s="125"/>
      <c r="Z203" s="125"/>
      <c r="AA203" s="125"/>
      <c r="AB203" s="125"/>
      <c r="AC203" s="125"/>
      <c r="AD203" s="125"/>
      <c r="AE203" s="125"/>
      <c r="AF203" s="125"/>
      <c r="AG203" s="125"/>
    </row>
    <row r="204" ht="15.75" customHeight="1">
      <c r="A204" s="125"/>
      <c r="B204" s="125"/>
      <c r="C204" s="125"/>
      <c r="D204" s="125"/>
      <c r="E204" s="125"/>
      <c r="F204" s="125"/>
      <c r="G204" s="125"/>
      <c r="H204" s="125"/>
      <c r="I204" s="125"/>
      <c r="J204" s="125"/>
      <c r="K204" s="125"/>
      <c r="L204" s="125"/>
      <c r="M204" s="125"/>
      <c r="N204" s="125"/>
      <c r="O204" s="125"/>
      <c r="P204" s="125"/>
      <c r="Q204" s="125"/>
      <c r="R204" s="125"/>
      <c r="S204" s="125"/>
      <c r="T204" s="125"/>
      <c r="U204" s="125"/>
      <c r="V204" s="125"/>
      <c r="W204" s="125"/>
      <c r="X204" s="125"/>
      <c r="Y204" s="125"/>
      <c r="Z204" s="125"/>
      <c r="AA204" s="125"/>
      <c r="AB204" s="125"/>
      <c r="AC204" s="125"/>
      <c r="AD204" s="125"/>
      <c r="AE204" s="125"/>
      <c r="AF204" s="125"/>
      <c r="AG204" s="125"/>
    </row>
    <row r="205" ht="15.75" customHeight="1">
      <c r="A205" s="125"/>
      <c r="B205" s="125"/>
      <c r="C205" s="125"/>
      <c r="D205" s="125"/>
      <c r="E205" s="125"/>
      <c r="F205" s="125"/>
      <c r="G205" s="125"/>
      <c r="H205" s="125"/>
      <c r="I205" s="125"/>
      <c r="J205" s="125"/>
      <c r="K205" s="125"/>
      <c r="L205" s="125"/>
      <c r="M205" s="125"/>
      <c r="N205" s="125"/>
      <c r="O205" s="125"/>
      <c r="P205" s="125"/>
      <c r="Q205" s="125"/>
      <c r="R205" s="125"/>
      <c r="S205" s="125"/>
      <c r="T205" s="125"/>
      <c r="U205" s="125"/>
      <c r="V205" s="125"/>
      <c r="W205" s="125"/>
      <c r="X205" s="125"/>
      <c r="Y205" s="125"/>
      <c r="Z205" s="125"/>
      <c r="AA205" s="125"/>
      <c r="AB205" s="125"/>
      <c r="AC205" s="125"/>
      <c r="AD205" s="125"/>
      <c r="AE205" s="125"/>
      <c r="AF205" s="125"/>
      <c r="AG205" s="125"/>
    </row>
    <row r="206" ht="15.75" customHeight="1">
      <c r="A206" s="125"/>
      <c r="B206" s="125"/>
      <c r="C206" s="125"/>
      <c r="D206" s="125"/>
      <c r="E206" s="125"/>
      <c r="F206" s="125"/>
      <c r="G206" s="125"/>
      <c r="H206" s="125"/>
      <c r="I206" s="125"/>
      <c r="J206" s="125"/>
      <c r="K206" s="125"/>
      <c r="L206" s="125"/>
      <c r="M206" s="125"/>
      <c r="N206" s="125"/>
      <c r="O206" s="125"/>
      <c r="P206" s="125"/>
      <c r="Q206" s="125"/>
      <c r="R206" s="125"/>
      <c r="S206" s="125"/>
      <c r="T206" s="125"/>
      <c r="U206" s="125"/>
      <c r="V206" s="125"/>
      <c r="W206" s="125"/>
      <c r="X206" s="125"/>
      <c r="Y206" s="125"/>
      <c r="Z206" s="125"/>
      <c r="AA206" s="125"/>
      <c r="AB206" s="125"/>
      <c r="AC206" s="125"/>
      <c r="AD206" s="125"/>
      <c r="AE206" s="125"/>
      <c r="AF206" s="125"/>
      <c r="AG206" s="125"/>
    </row>
    <row r="207" ht="15.75" customHeight="1">
      <c r="A207" s="125"/>
      <c r="B207" s="125"/>
      <c r="C207" s="125"/>
      <c r="D207" s="125"/>
      <c r="E207" s="125"/>
      <c r="F207" s="125"/>
      <c r="G207" s="125"/>
      <c r="H207" s="125"/>
      <c r="I207" s="125"/>
      <c r="J207" s="125"/>
      <c r="K207" s="125"/>
      <c r="L207" s="125"/>
      <c r="M207" s="125"/>
      <c r="N207" s="125"/>
      <c r="O207" s="125"/>
      <c r="P207" s="125"/>
      <c r="Q207" s="125"/>
      <c r="R207" s="125"/>
      <c r="S207" s="125"/>
      <c r="T207" s="125"/>
      <c r="U207" s="125"/>
      <c r="V207" s="125"/>
      <c r="W207" s="125"/>
      <c r="X207" s="125"/>
      <c r="Y207" s="125"/>
      <c r="Z207" s="125"/>
      <c r="AA207" s="125"/>
      <c r="AB207" s="125"/>
      <c r="AC207" s="125"/>
      <c r="AD207" s="125"/>
      <c r="AE207" s="125"/>
      <c r="AF207" s="125"/>
      <c r="AG207" s="125"/>
    </row>
    <row r="208" ht="15.75" customHeight="1">
      <c r="A208" s="125"/>
      <c r="B208" s="125"/>
      <c r="C208" s="125"/>
      <c r="D208" s="125"/>
      <c r="E208" s="125"/>
      <c r="F208" s="125"/>
      <c r="G208" s="125"/>
      <c r="H208" s="125"/>
      <c r="I208" s="125"/>
      <c r="J208" s="125"/>
      <c r="K208" s="125"/>
      <c r="L208" s="125"/>
      <c r="M208" s="125"/>
      <c r="N208" s="125"/>
      <c r="O208" s="125"/>
      <c r="P208" s="125"/>
      <c r="Q208" s="125"/>
      <c r="R208" s="125"/>
      <c r="S208" s="125"/>
      <c r="T208" s="125"/>
      <c r="U208" s="125"/>
      <c r="V208" s="125"/>
      <c r="W208" s="125"/>
      <c r="X208" s="125"/>
      <c r="Y208" s="125"/>
      <c r="Z208" s="125"/>
      <c r="AA208" s="125"/>
      <c r="AB208" s="125"/>
      <c r="AC208" s="125"/>
      <c r="AD208" s="125"/>
      <c r="AE208" s="125"/>
      <c r="AF208" s="125"/>
      <c r="AG208" s="125"/>
    </row>
    <row r="209" ht="15.75" customHeight="1">
      <c r="A209" s="125"/>
      <c r="B209" s="125"/>
      <c r="C209" s="125"/>
      <c r="D209" s="125"/>
      <c r="E209" s="125"/>
      <c r="F209" s="125"/>
      <c r="G209" s="125"/>
      <c r="H209" s="125"/>
      <c r="I209" s="125"/>
      <c r="J209" s="125"/>
      <c r="K209" s="125"/>
      <c r="L209" s="125"/>
      <c r="M209" s="125"/>
      <c r="N209" s="125"/>
      <c r="O209" s="125"/>
      <c r="P209" s="125"/>
      <c r="Q209" s="125"/>
      <c r="R209" s="125"/>
      <c r="S209" s="125"/>
      <c r="T209" s="125"/>
      <c r="U209" s="125"/>
      <c r="V209" s="125"/>
      <c r="W209" s="125"/>
      <c r="X209" s="125"/>
      <c r="Y209" s="125"/>
      <c r="Z209" s="125"/>
      <c r="AA209" s="125"/>
      <c r="AB209" s="125"/>
      <c r="AC209" s="125"/>
      <c r="AD209" s="125"/>
      <c r="AE209" s="125"/>
      <c r="AF209" s="125"/>
      <c r="AG209" s="125"/>
    </row>
    <row r="210" ht="15.75" customHeight="1">
      <c r="A210" s="125"/>
      <c r="B210" s="125"/>
      <c r="C210" s="125"/>
      <c r="D210" s="125"/>
      <c r="E210" s="125"/>
      <c r="F210" s="125"/>
      <c r="G210" s="125"/>
      <c r="H210" s="125"/>
      <c r="I210" s="125"/>
      <c r="J210" s="125"/>
      <c r="K210" s="125"/>
      <c r="L210" s="125"/>
      <c r="M210" s="125"/>
      <c r="N210" s="125"/>
      <c r="O210" s="125"/>
      <c r="P210" s="125"/>
      <c r="Q210" s="125"/>
      <c r="R210" s="125"/>
      <c r="S210" s="125"/>
      <c r="T210" s="125"/>
      <c r="U210" s="125"/>
      <c r="V210" s="125"/>
      <c r="W210" s="125"/>
      <c r="X210" s="125"/>
      <c r="Y210" s="125"/>
      <c r="Z210" s="125"/>
      <c r="AA210" s="125"/>
      <c r="AB210" s="125"/>
      <c r="AC210" s="125"/>
      <c r="AD210" s="125"/>
      <c r="AE210" s="125"/>
      <c r="AF210" s="125"/>
      <c r="AG210" s="125"/>
    </row>
    <row r="211" ht="15.75" customHeight="1">
      <c r="A211" s="125"/>
      <c r="B211" s="125"/>
      <c r="C211" s="125"/>
      <c r="D211" s="125"/>
      <c r="E211" s="125"/>
      <c r="F211" s="125"/>
      <c r="G211" s="125"/>
      <c r="H211" s="125"/>
      <c r="I211" s="125"/>
      <c r="J211" s="125"/>
      <c r="K211" s="125"/>
      <c r="L211" s="125"/>
      <c r="M211" s="125"/>
      <c r="N211" s="125"/>
      <c r="O211" s="125"/>
      <c r="P211" s="125"/>
      <c r="Q211" s="125"/>
      <c r="R211" s="125"/>
      <c r="S211" s="125"/>
      <c r="T211" s="125"/>
      <c r="U211" s="125"/>
      <c r="V211" s="125"/>
      <c r="W211" s="125"/>
      <c r="X211" s="125"/>
      <c r="Y211" s="125"/>
      <c r="Z211" s="125"/>
      <c r="AA211" s="125"/>
      <c r="AB211" s="125"/>
      <c r="AC211" s="125"/>
      <c r="AD211" s="125"/>
      <c r="AE211" s="125"/>
      <c r="AF211" s="125"/>
      <c r="AG211" s="125"/>
    </row>
    <row r="212" ht="15.75" customHeight="1">
      <c r="A212" s="125"/>
      <c r="B212" s="125"/>
      <c r="C212" s="125"/>
      <c r="D212" s="125"/>
      <c r="E212" s="125"/>
      <c r="F212" s="125"/>
      <c r="G212" s="125"/>
      <c r="H212" s="125"/>
      <c r="I212" s="125"/>
      <c r="J212" s="125"/>
      <c r="K212" s="125"/>
      <c r="L212" s="125"/>
      <c r="M212" s="125"/>
      <c r="N212" s="125"/>
      <c r="O212" s="125"/>
      <c r="P212" s="125"/>
      <c r="Q212" s="125"/>
      <c r="R212" s="125"/>
      <c r="S212" s="125"/>
      <c r="T212" s="125"/>
      <c r="U212" s="125"/>
      <c r="V212" s="125"/>
      <c r="W212" s="125"/>
      <c r="X212" s="125"/>
      <c r="Y212" s="125"/>
      <c r="Z212" s="125"/>
      <c r="AA212" s="125"/>
      <c r="AB212" s="125"/>
      <c r="AC212" s="125"/>
      <c r="AD212" s="125"/>
      <c r="AE212" s="125"/>
      <c r="AF212" s="125"/>
      <c r="AG212" s="125"/>
    </row>
    <row r="213" ht="15.75" customHeight="1">
      <c r="A213" s="125"/>
      <c r="B213" s="125"/>
      <c r="C213" s="125"/>
      <c r="D213" s="125"/>
      <c r="E213" s="125"/>
      <c r="F213" s="125"/>
      <c r="G213" s="125"/>
      <c r="H213" s="125"/>
      <c r="I213" s="125"/>
      <c r="J213" s="125"/>
      <c r="K213" s="125"/>
      <c r="L213" s="125"/>
      <c r="M213" s="125"/>
      <c r="N213" s="125"/>
      <c r="O213" s="125"/>
      <c r="P213" s="125"/>
      <c r="Q213" s="125"/>
      <c r="R213" s="125"/>
      <c r="S213" s="125"/>
      <c r="T213" s="125"/>
      <c r="U213" s="125"/>
      <c r="V213" s="125"/>
      <c r="W213" s="125"/>
      <c r="X213" s="125"/>
      <c r="Y213" s="125"/>
      <c r="Z213" s="125"/>
      <c r="AA213" s="125"/>
      <c r="AB213" s="125"/>
      <c r="AC213" s="125"/>
      <c r="AD213" s="125"/>
      <c r="AE213" s="125"/>
      <c r="AF213" s="125"/>
      <c r="AG213" s="125"/>
    </row>
    <row r="214" ht="15.75" customHeight="1">
      <c r="A214" s="125"/>
      <c r="B214" s="125"/>
      <c r="C214" s="125"/>
      <c r="D214" s="125"/>
      <c r="E214" s="125"/>
      <c r="F214" s="125"/>
      <c r="G214" s="125"/>
      <c r="H214" s="125"/>
      <c r="I214" s="125"/>
      <c r="J214" s="125"/>
      <c r="K214" s="125"/>
      <c r="L214" s="125"/>
      <c r="M214" s="125"/>
      <c r="N214" s="125"/>
      <c r="O214" s="125"/>
      <c r="P214" s="125"/>
      <c r="Q214" s="125"/>
      <c r="R214" s="125"/>
      <c r="S214" s="125"/>
      <c r="T214" s="125"/>
      <c r="U214" s="125"/>
      <c r="V214" s="125"/>
      <c r="W214" s="125"/>
      <c r="X214" s="125"/>
      <c r="Y214" s="125"/>
      <c r="Z214" s="125"/>
      <c r="AA214" s="125"/>
      <c r="AB214" s="125"/>
      <c r="AC214" s="125"/>
      <c r="AD214" s="125"/>
      <c r="AE214" s="125"/>
      <c r="AF214" s="125"/>
      <c r="AG214" s="125"/>
    </row>
    <row r="215" ht="15.75" customHeight="1">
      <c r="A215" s="125"/>
      <c r="B215" s="125"/>
      <c r="C215" s="125"/>
      <c r="D215" s="125"/>
      <c r="E215" s="125"/>
      <c r="F215" s="125"/>
      <c r="G215" s="125"/>
      <c r="H215" s="125"/>
      <c r="I215" s="125"/>
      <c r="J215" s="125"/>
      <c r="K215" s="125"/>
      <c r="L215" s="125"/>
      <c r="M215" s="125"/>
      <c r="N215" s="125"/>
      <c r="O215" s="125"/>
      <c r="P215" s="125"/>
      <c r="Q215" s="125"/>
      <c r="R215" s="125"/>
      <c r="S215" s="125"/>
      <c r="T215" s="125"/>
      <c r="U215" s="125"/>
      <c r="V215" s="125"/>
      <c r="W215" s="125"/>
      <c r="X215" s="125"/>
      <c r="Y215" s="125"/>
      <c r="Z215" s="125"/>
      <c r="AA215" s="125"/>
      <c r="AB215" s="125"/>
      <c r="AC215" s="125"/>
      <c r="AD215" s="125"/>
      <c r="AE215" s="125"/>
      <c r="AF215" s="125"/>
      <c r="AG215" s="125"/>
    </row>
    <row r="216" ht="15.75" customHeight="1">
      <c r="A216" s="125"/>
      <c r="B216" s="125"/>
      <c r="C216" s="125"/>
      <c r="D216" s="125"/>
      <c r="E216" s="125"/>
      <c r="F216" s="125"/>
      <c r="G216" s="125"/>
      <c r="H216" s="125"/>
      <c r="I216" s="125"/>
      <c r="J216" s="125"/>
      <c r="K216" s="125"/>
      <c r="L216" s="125"/>
      <c r="M216" s="125"/>
      <c r="N216" s="125"/>
      <c r="O216" s="125"/>
      <c r="P216" s="125"/>
      <c r="Q216" s="125"/>
      <c r="R216" s="125"/>
      <c r="S216" s="125"/>
      <c r="T216" s="125"/>
      <c r="U216" s="125"/>
      <c r="V216" s="125"/>
      <c r="W216" s="125"/>
      <c r="X216" s="125"/>
      <c r="Y216" s="125"/>
      <c r="Z216" s="125"/>
      <c r="AA216" s="125"/>
      <c r="AB216" s="125"/>
      <c r="AC216" s="125"/>
      <c r="AD216" s="125"/>
      <c r="AE216" s="125"/>
      <c r="AF216" s="125"/>
      <c r="AG216" s="125"/>
    </row>
    <row r="217" ht="15.75" customHeight="1">
      <c r="A217" s="125"/>
      <c r="B217" s="125"/>
      <c r="C217" s="125"/>
      <c r="D217" s="125"/>
      <c r="E217" s="125"/>
      <c r="F217" s="125"/>
      <c r="G217" s="125"/>
      <c r="H217" s="125"/>
      <c r="I217" s="125"/>
      <c r="J217" s="125"/>
      <c r="K217" s="125"/>
      <c r="L217" s="125"/>
      <c r="M217" s="125"/>
      <c r="N217" s="125"/>
      <c r="O217" s="125"/>
      <c r="P217" s="125"/>
      <c r="Q217" s="125"/>
      <c r="R217" s="125"/>
      <c r="S217" s="125"/>
      <c r="T217" s="125"/>
      <c r="U217" s="125"/>
      <c r="V217" s="125"/>
      <c r="W217" s="125"/>
      <c r="X217" s="125"/>
      <c r="Y217" s="125"/>
      <c r="Z217" s="125"/>
      <c r="AA217" s="125"/>
      <c r="AB217" s="125"/>
      <c r="AC217" s="125"/>
      <c r="AD217" s="125"/>
      <c r="AE217" s="125"/>
      <c r="AF217" s="125"/>
      <c r="AG217" s="125"/>
    </row>
    <row r="218" ht="15.75" customHeight="1">
      <c r="A218" s="125"/>
      <c r="B218" s="125"/>
      <c r="C218" s="125"/>
      <c r="D218" s="125"/>
      <c r="E218" s="125"/>
      <c r="F218" s="125"/>
      <c r="G218" s="125"/>
      <c r="H218" s="125"/>
      <c r="I218" s="125"/>
      <c r="J218" s="125"/>
      <c r="K218" s="125"/>
      <c r="L218" s="125"/>
      <c r="M218" s="125"/>
      <c r="N218" s="125"/>
      <c r="O218" s="125"/>
      <c r="P218" s="125"/>
      <c r="Q218" s="125"/>
      <c r="R218" s="125"/>
      <c r="S218" s="125"/>
      <c r="T218" s="125"/>
      <c r="U218" s="125"/>
      <c r="V218" s="125"/>
      <c r="W218" s="125"/>
      <c r="X218" s="125"/>
      <c r="Y218" s="125"/>
      <c r="Z218" s="125"/>
      <c r="AA218" s="125"/>
      <c r="AB218" s="125"/>
      <c r="AC218" s="125"/>
      <c r="AD218" s="125"/>
      <c r="AE218" s="125"/>
      <c r="AF218" s="125"/>
      <c r="AG218" s="125"/>
    </row>
    <row r="219" ht="15.75" customHeight="1">
      <c r="A219" s="125"/>
      <c r="B219" s="125"/>
      <c r="C219" s="125"/>
      <c r="D219" s="125"/>
      <c r="E219" s="125"/>
      <c r="F219" s="125"/>
      <c r="G219" s="125"/>
      <c r="H219" s="125"/>
      <c r="I219" s="125"/>
      <c r="J219" s="125"/>
      <c r="K219" s="125"/>
      <c r="L219" s="125"/>
      <c r="M219" s="125"/>
      <c r="N219" s="125"/>
      <c r="O219" s="125"/>
      <c r="P219" s="125"/>
      <c r="Q219" s="125"/>
      <c r="R219" s="125"/>
      <c r="S219" s="125"/>
      <c r="T219" s="125"/>
      <c r="U219" s="125"/>
      <c r="V219" s="125"/>
      <c r="W219" s="125"/>
      <c r="X219" s="125"/>
      <c r="Y219" s="125"/>
      <c r="Z219" s="125"/>
      <c r="AA219" s="125"/>
      <c r="AB219" s="125"/>
      <c r="AC219" s="125"/>
      <c r="AD219" s="125"/>
      <c r="AE219" s="125"/>
      <c r="AF219" s="125"/>
      <c r="AG219" s="125"/>
    </row>
    <row r="220" ht="15.75" customHeight="1">
      <c r="A220" s="125"/>
      <c r="B220" s="125"/>
      <c r="C220" s="125"/>
      <c r="D220" s="125"/>
      <c r="E220" s="125"/>
      <c r="F220" s="125"/>
      <c r="G220" s="125"/>
      <c r="H220" s="125"/>
      <c r="I220" s="125"/>
      <c r="J220" s="125"/>
      <c r="K220" s="125"/>
      <c r="L220" s="125"/>
      <c r="M220" s="125"/>
      <c r="N220" s="125"/>
      <c r="O220" s="125"/>
      <c r="P220" s="125"/>
      <c r="Q220" s="125"/>
      <c r="R220" s="125"/>
      <c r="S220" s="125"/>
      <c r="T220" s="125"/>
      <c r="U220" s="125"/>
      <c r="V220" s="125"/>
      <c r="W220" s="125"/>
      <c r="X220" s="125"/>
      <c r="Y220" s="125"/>
      <c r="Z220" s="125"/>
      <c r="AA220" s="125"/>
      <c r="AB220" s="125"/>
      <c r="AC220" s="125"/>
      <c r="AD220" s="125"/>
      <c r="AE220" s="125"/>
      <c r="AF220" s="125"/>
      <c r="AG220" s="125"/>
    </row>
    <row r="221" ht="15.75" customHeight="1">
      <c r="A221" s="125"/>
      <c r="B221" s="125"/>
      <c r="C221" s="125"/>
      <c r="D221" s="125"/>
      <c r="E221" s="125"/>
      <c r="F221" s="125"/>
      <c r="G221" s="125"/>
      <c r="H221" s="125"/>
      <c r="I221" s="125"/>
      <c r="J221" s="125"/>
      <c r="K221" s="125"/>
      <c r="L221" s="125"/>
      <c r="M221" s="125"/>
      <c r="N221" s="125"/>
      <c r="O221" s="125"/>
      <c r="P221" s="125"/>
      <c r="Q221" s="125"/>
      <c r="R221" s="125"/>
      <c r="S221" s="125"/>
      <c r="T221" s="125"/>
      <c r="U221" s="125"/>
      <c r="V221" s="125"/>
      <c r="W221" s="125"/>
      <c r="X221" s="125"/>
      <c r="Y221" s="125"/>
      <c r="Z221" s="125"/>
      <c r="AA221" s="125"/>
      <c r="AB221" s="125"/>
      <c r="AC221" s="125"/>
      <c r="AD221" s="125"/>
      <c r="AE221" s="125"/>
      <c r="AF221" s="125"/>
      <c r="AG221" s="125"/>
    </row>
    <row r="222" ht="15.75" customHeight="1">
      <c r="A222" s="125"/>
      <c r="B222" s="125"/>
      <c r="C222" s="125"/>
      <c r="D222" s="125"/>
      <c r="E222" s="125"/>
      <c r="F222" s="125"/>
      <c r="G222" s="125"/>
      <c r="H222" s="125"/>
      <c r="I222" s="125"/>
      <c r="J222" s="125"/>
      <c r="K222" s="125"/>
      <c r="L222" s="125"/>
      <c r="M222" s="125"/>
      <c r="N222" s="125"/>
      <c r="O222" s="125"/>
      <c r="P222" s="125"/>
      <c r="Q222" s="125"/>
      <c r="R222" s="125"/>
      <c r="S222" s="125"/>
      <c r="T222" s="125"/>
      <c r="U222" s="125"/>
      <c r="V222" s="125"/>
      <c r="W222" s="125"/>
      <c r="X222" s="125"/>
      <c r="Y222" s="125"/>
      <c r="Z222" s="125"/>
      <c r="AA222" s="125"/>
      <c r="AB222" s="125"/>
      <c r="AC222" s="125"/>
      <c r="AD222" s="125"/>
      <c r="AE222" s="125"/>
      <c r="AF222" s="125"/>
      <c r="AG222" s="125"/>
    </row>
    <row r="223" ht="15.75" customHeight="1">
      <c r="A223" s="125"/>
      <c r="B223" s="125"/>
      <c r="C223" s="125"/>
      <c r="D223" s="125"/>
      <c r="E223" s="125"/>
      <c r="F223" s="125"/>
      <c r="G223" s="125"/>
      <c r="H223" s="125"/>
      <c r="I223" s="125"/>
      <c r="J223" s="125"/>
      <c r="K223" s="125"/>
      <c r="L223" s="125"/>
      <c r="M223" s="125"/>
      <c r="N223" s="125"/>
      <c r="O223" s="125"/>
      <c r="P223" s="125"/>
      <c r="Q223" s="125"/>
      <c r="R223" s="125"/>
      <c r="S223" s="125"/>
      <c r="T223" s="125"/>
      <c r="U223" s="125"/>
      <c r="V223" s="125"/>
      <c r="W223" s="125"/>
      <c r="X223" s="125"/>
      <c r="Y223" s="125"/>
      <c r="Z223" s="125"/>
      <c r="AA223" s="125"/>
      <c r="AB223" s="125"/>
      <c r="AC223" s="125"/>
      <c r="AD223" s="125"/>
      <c r="AE223" s="125"/>
      <c r="AF223" s="125"/>
      <c r="AG223" s="125"/>
    </row>
    <row r="224" ht="15.75" customHeight="1">
      <c r="A224" s="125"/>
      <c r="B224" s="125"/>
      <c r="C224" s="125"/>
      <c r="D224" s="125"/>
      <c r="E224" s="125"/>
      <c r="F224" s="125"/>
      <c r="G224" s="125"/>
      <c r="H224" s="125"/>
      <c r="I224" s="125"/>
      <c r="J224" s="125"/>
      <c r="K224" s="125"/>
      <c r="L224" s="125"/>
      <c r="M224" s="125"/>
      <c r="N224" s="125"/>
      <c r="O224" s="125"/>
      <c r="P224" s="125"/>
      <c r="Q224" s="125"/>
      <c r="R224" s="125"/>
      <c r="S224" s="125"/>
      <c r="T224" s="125"/>
      <c r="U224" s="125"/>
      <c r="V224" s="125"/>
      <c r="W224" s="125"/>
      <c r="X224" s="125"/>
      <c r="Y224" s="125"/>
      <c r="Z224" s="125"/>
      <c r="AA224" s="125"/>
      <c r="AB224" s="125"/>
      <c r="AC224" s="125"/>
      <c r="AD224" s="125"/>
      <c r="AE224" s="125"/>
      <c r="AF224" s="125"/>
      <c r="AG224" s="125"/>
    </row>
    <row r="225" ht="15.75" customHeight="1">
      <c r="A225" s="125"/>
      <c r="B225" s="125"/>
      <c r="C225" s="125"/>
      <c r="D225" s="125"/>
      <c r="E225" s="125"/>
      <c r="F225" s="125"/>
      <c r="G225" s="125"/>
      <c r="H225" s="125"/>
      <c r="I225" s="125"/>
      <c r="J225" s="125"/>
      <c r="K225" s="125"/>
      <c r="L225" s="125"/>
      <c r="M225" s="125"/>
      <c r="N225" s="125"/>
      <c r="O225" s="125"/>
      <c r="P225" s="125"/>
      <c r="Q225" s="125"/>
      <c r="R225" s="125"/>
      <c r="S225" s="125"/>
      <c r="T225" s="125"/>
      <c r="U225" s="125"/>
      <c r="V225" s="125"/>
      <c r="W225" s="125"/>
      <c r="X225" s="125"/>
      <c r="Y225" s="125"/>
      <c r="Z225" s="125"/>
      <c r="AA225" s="125"/>
      <c r="AB225" s="125"/>
      <c r="AC225" s="125"/>
      <c r="AD225" s="125"/>
      <c r="AE225" s="125"/>
      <c r="AF225" s="125"/>
      <c r="AG225" s="125"/>
    </row>
    <row r="226" ht="15.75" customHeight="1">
      <c r="A226" s="125"/>
      <c r="B226" s="125"/>
      <c r="C226" s="125"/>
      <c r="D226" s="125"/>
      <c r="E226" s="125"/>
      <c r="F226" s="125"/>
      <c r="G226" s="125"/>
      <c r="H226" s="125"/>
      <c r="I226" s="125"/>
      <c r="J226" s="125"/>
      <c r="K226" s="125"/>
      <c r="L226" s="125"/>
      <c r="M226" s="125"/>
      <c r="N226" s="125"/>
      <c r="O226" s="125"/>
      <c r="P226" s="125"/>
      <c r="Q226" s="125"/>
      <c r="R226" s="125"/>
      <c r="S226" s="125"/>
      <c r="T226" s="125"/>
      <c r="U226" s="125"/>
      <c r="V226" s="125"/>
      <c r="W226" s="125"/>
      <c r="X226" s="125"/>
      <c r="Y226" s="125"/>
      <c r="Z226" s="125"/>
      <c r="AA226" s="125"/>
      <c r="AB226" s="125"/>
      <c r="AC226" s="125"/>
      <c r="AD226" s="125"/>
      <c r="AE226" s="125"/>
      <c r="AF226" s="125"/>
      <c r="AG226" s="125"/>
    </row>
    <row r="227" ht="15.75" customHeight="1">
      <c r="A227" s="125"/>
      <c r="B227" s="125"/>
      <c r="C227" s="125"/>
      <c r="D227" s="125"/>
      <c r="E227" s="125"/>
      <c r="F227" s="125"/>
      <c r="G227" s="125"/>
      <c r="H227" s="125"/>
      <c r="I227" s="125"/>
      <c r="J227" s="125"/>
      <c r="K227" s="125"/>
      <c r="L227" s="125"/>
      <c r="M227" s="125"/>
      <c r="N227" s="125"/>
      <c r="O227" s="125"/>
      <c r="P227" s="125"/>
      <c r="Q227" s="125"/>
      <c r="R227" s="125"/>
      <c r="S227" s="125"/>
      <c r="T227" s="125"/>
      <c r="U227" s="125"/>
      <c r="V227" s="125"/>
      <c r="W227" s="125"/>
      <c r="X227" s="125"/>
      <c r="Y227" s="125"/>
      <c r="Z227" s="125"/>
      <c r="AA227" s="125"/>
      <c r="AB227" s="125"/>
      <c r="AC227" s="125"/>
      <c r="AD227" s="125"/>
      <c r="AE227" s="125"/>
      <c r="AF227" s="125"/>
      <c r="AG227" s="125"/>
    </row>
    <row r="228" ht="15.75" customHeight="1">
      <c r="A228" s="125"/>
      <c r="B228" s="125"/>
      <c r="C228" s="125"/>
      <c r="D228" s="125"/>
      <c r="E228" s="125"/>
      <c r="F228" s="125"/>
      <c r="G228" s="125"/>
      <c r="H228" s="125"/>
      <c r="I228" s="125"/>
      <c r="J228" s="125"/>
      <c r="K228" s="125"/>
      <c r="L228" s="125"/>
      <c r="M228" s="125"/>
      <c r="N228" s="125"/>
      <c r="O228" s="125"/>
      <c r="P228" s="125"/>
      <c r="Q228" s="125"/>
      <c r="R228" s="125"/>
      <c r="S228" s="125"/>
      <c r="T228" s="125"/>
      <c r="U228" s="125"/>
      <c r="V228" s="125"/>
      <c r="W228" s="125"/>
      <c r="X228" s="125"/>
      <c r="Y228" s="125"/>
      <c r="Z228" s="125"/>
      <c r="AA228" s="125"/>
      <c r="AB228" s="125"/>
      <c r="AC228" s="125"/>
      <c r="AD228" s="125"/>
      <c r="AE228" s="125"/>
      <c r="AF228" s="125"/>
      <c r="AG228" s="125"/>
    </row>
    <row r="229" ht="15.75" customHeight="1">
      <c r="A229" s="125"/>
      <c r="B229" s="125"/>
      <c r="C229" s="125"/>
      <c r="D229" s="125"/>
      <c r="E229" s="125"/>
      <c r="F229" s="125"/>
      <c r="G229" s="125"/>
      <c r="H229" s="125"/>
      <c r="I229" s="125"/>
      <c r="J229" s="125"/>
      <c r="K229" s="125"/>
      <c r="L229" s="125"/>
      <c r="M229" s="125"/>
      <c r="N229" s="125"/>
      <c r="O229" s="125"/>
      <c r="P229" s="125"/>
      <c r="Q229" s="125"/>
      <c r="R229" s="125"/>
      <c r="S229" s="125"/>
      <c r="T229" s="125"/>
      <c r="U229" s="125"/>
      <c r="V229" s="125"/>
      <c r="W229" s="125"/>
      <c r="X229" s="125"/>
      <c r="Y229" s="125"/>
      <c r="Z229" s="125"/>
      <c r="AA229" s="125"/>
      <c r="AB229" s="125"/>
      <c r="AC229" s="125"/>
      <c r="AD229" s="125"/>
      <c r="AE229" s="125"/>
      <c r="AF229" s="125"/>
      <c r="AG229" s="125"/>
    </row>
    <row r="230" ht="15.75" customHeight="1">
      <c r="A230" s="125"/>
      <c r="B230" s="125"/>
      <c r="C230" s="125"/>
      <c r="D230" s="125"/>
      <c r="E230" s="125"/>
      <c r="F230" s="125"/>
      <c r="G230" s="125"/>
      <c r="H230" s="125"/>
      <c r="I230" s="125"/>
      <c r="J230" s="125"/>
      <c r="K230" s="125"/>
      <c r="L230" s="125"/>
      <c r="M230" s="125"/>
      <c r="N230" s="125"/>
      <c r="O230" s="125"/>
      <c r="P230" s="125"/>
      <c r="Q230" s="125"/>
      <c r="R230" s="125"/>
      <c r="S230" s="125"/>
      <c r="T230" s="125"/>
      <c r="U230" s="125"/>
      <c r="V230" s="125"/>
      <c r="W230" s="125"/>
      <c r="X230" s="125"/>
      <c r="Y230" s="125"/>
      <c r="Z230" s="125"/>
      <c r="AA230" s="125"/>
      <c r="AB230" s="125"/>
      <c r="AC230" s="125"/>
      <c r="AD230" s="125"/>
      <c r="AE230" s="125"/>
      <c r="AF230" s="125"/>
      <c r="AG230" s="125"/>
    </row>
    <row r="231" ht="15.75" customHeight="1">
      <c r="A231" s="125"/>
      <c r="B231" s="125"/>
      <c r="C231" s="125"/>
      <c r="D231" s="125"/>
      <c r="E231" s="125"/>
      <c r="F231" s="125"/>
      <c r="G231" s="125"/>
      <c r="H231" s="125"/>
      <c r="I231" s="125"/>
      <c r="J231" s="125"/>
      <c r="K231" s="125"/>
      <c r="L231" s="125"/>
      <c r="M231" s="125"/>
      <c r="N231" s="125"/>
      <c r="O231" s="125"/>
      <c r="P231" s="125"/>
      <c r="Q231" s="125"/>
      <c r="R231" s="125"/>
      <c r="S231" s="125"/>
      <c r="T231" s="125"/>
      <c r="U231" s="125"/>
      <c r="V231" s="125"/>
      <c r="W231" s="125"/>
      <c r="X231" s="125"/>
      <c r="Y231" s="125"/>
      <c r="Z231" s="125"/>
      <c r="AA231" s="125"/>
      <c r="AB231" s="125"/>
      <c r="AC231" s="125"/>
      <c r="AD231" s="125"/>
      <c r="AE231" s="125"/>
      <c r="AF231" s="125"/>
      <c r="AG231" s="125"/>
    </row>
    <row r="232" ht="15.75" customHeight="1">
      <c r="A232" s="125"/>
      <c r="B232" s="125"/>
      <c r="C232" s="125"/>
      <c r="D232" s="125"/>
      <c r="E232" s="125"/>
      <c r="F232" s="125"/>
      <c r="G232" s="125"/>
      <c r="H232" s="125"/>
      <c r="I232" s="125"/>
      <c r="J232" s="125"/>
      <c r="K232" s="125"/>
      <c r="L232" s="125"/>
      <c r="M232" s="125"/>
      <c r="N232" s="125"/>
      <c r="O232" s="125"/>
      <c r="P232" s="125"/>
      <c r="Q232" s="125"/>
      <c r="R232" s="125"/>
      <c r="S232" s="125"/>
      <c r="T232" s="125"/>
      <c r="U232" s="125"/>
      <c r="V232" s="125"/>
      <c r="W232" s="125"/>
      <c r="X232" s="125"/>
      <c r="Y232" s="125"/>
      <c r="Z232" s="125"/>
      <c r="AA232" s="125"/>
      <c r="AB232" s="125"/>
      <c r="AC232" s="125"/>
      <c r="AD232" s="125"/>
      <c r="AE232" s="125"/>
      <c r="AF232" s="125"/>
      <c r="AG232" s="125"/>
    </row>
    <row r="233" ht="15.75" customHeight="1">
      <c r="A233" s="125"/>
      <c r="B233" s="125"/>
      <c r="C233" s="125"/>
      <c r="D233" s="125"/>
      <c r="E233" s="125"/>
      <c r="F233" s="125"/>
      <c r="G233" s="125"/>
      <c r="H233" s="125"/>
      <c r="I233" s="125"/>
      <c r="J233" s="125"/>
      <c r="K233" s="125"/>
      <c r="L233" s="125"/>
      <c r="M233" s="125"/>
      <c r="N233" s="125"/>
      <c r="O233" s="125"/>
      <c r="P233" s="125"/>
      <c r="Q233" s="125"/>
      <c r="R233" s="125"/>
      <c r="S233" s="125"/>
      <c r="T233" s="125"/>
      <c r="U233" s="125"/>
      <c r="V233" s="125"/>
      <c r="W233" s="125"/>
      <c r="X233" s="125"/>
      <c r="Y233" s="125"/>
      <c r="Z233" s="125"/>
      <c r="AA233" s="125"/>
      <c r="AB233" s="125"/>
      <c r="AC233" s="125"/>
      <c r="AD233" s="125"/>
      <c r="AE233" s="125"/>
      <c r="AF233" s="125"/>
      <c r="AG233" s="125"/>
    </row>
    <row r="234" ht="15.75" customHeight="1">
      <c r="A234" s="125"/>
      <c r="B234" s="125"/>
      <c r="C234" s="125"/>
      <c r="D234" s="125"/>
      <c r="E234" s="125"/>
      <c r="F234" s="125"/>
      <c r="G234" s="125"/>
      <c r="H234" s="125"/>
      <c r="I234" s="125"/>
      <c r="J234" s="125"/>
      <c r="K234" s="125"/>
      <c r="L234" s="125"/>
      <c r="M234" s="125"/>
      <c r="N234" s="125"/>
      <c r="O234" s="125"/>
      <c r="P234" s="125"/>
      <c r="Q234" s="125"/>
      <c r="R234" s="125"/>
      <c r="S234" s="125"/>
      <c r="T234" s="125"/>
      <c r="U234" s="125"/>
      <c r="V234" s="125"/>
      <c r="W234" s="125"/>
      <c r="X234" s="125"/>
      <c r="Y234" s="125"/>
      <c r="Z234" s="125"/>
      <c r="AA234" s="125"/>
      <c r="AB234" s="125"/>
      <c r="AC234" s="125"/>
      <c r="AD234" s="125"/>
      <c r="AE234" s="125"/>
      <c r="AF234" s="125"/>
      <c r="AG234" s="125"/>
    </row>
    <row r="235" ht="15.75" customHeight="1">
      <c r="A235" s="125"/>
      <c r="B235" s="125"/>
      <c r="C235" s="125"/>
      <c r="D235" s="125"/>
      <c r="E235" s="125"/>
      <c r="F235" s="125"/>
      <c r="G235" s="125"/>
      <c r="H235" s="125"/>
      <c r="I235" s="125"/>
      <c r="J235" s="125"/>
      <c r="K235" s="125"/>
      <c r="L235" s="125"/>
      <c r="M235" s="125"/>
      <c r="N235" s="125"/>
      <c r="O235" s="125"/>
      <c r="P235" s="125"/>
      <c r="Q235" s="125"/>
      <c r="R235" s="125"/>
      <c r="S235" s="125"/>
      <c r="T235" s="125"/>
      <c r="U235" s="125"/>
      <c r="V235" s="125"/>
      <c r="W235" s="125"/>
      <c r="X235" s="125"/>
      <c r="Y235" s="125"/>
      <c r="Z235" s="125"/>
      <c r="AA235" s="125"/>
      <c r="AB235" s="125"/>
      <c r="AC235" s="125"/>
      <c r="AD235" s="125"/>
      <c r="AE235" s="125"/>
      <c r="AF235" s="125"/>
      <c r="AG235" s="125"/>
    </row>
    <row r="236" ht="15.75" customHeight="1">
      <c r="A236" s="125"/>
      <c r="B236" s="125"/>
      <c r="C236" s="125"/>
      <c r="D236" s="125"/>
      <c r="E236" s="125"/>
      <c r="F236" s="125"/>
      <c r="G236" s="125"/>
      <c r="H236" s="125"/>
      <c r="I236" s="125"/>
      <c r="J236" s="125"/>
      <c r="K236" s="125"/>
      <c r="L236" s="125"/>
      <c r="M236" s="125"/>
      <c r="N236" s="125"/>
      <c r="O236" s="125"/>
      <c r="P236" s="125"/>
      <c r="Q236" s="125"/>
      <c r="R236" s="125"/>
      <c r="S236" s="125"/>
      <c r="T236" s="125"/>
      <c r="U236" s="125"/>
      <c r="V236" s="125"/>
      <c r="W236" s="125"/>
      <c r="X236" s="125"/>
      <c r="Y236" s="125"/>
      <c r="Z236" s="125"/>
      <c r="AA236" s="125"/>
      <c r="AB236" s="125"/>
      <c r="AC236" s="125"/>
      <c r="AD236" s="125"/>
      <c r="AE236" s="125"/>
      <c r="AF236" s="125"/>
      <c r="AG236" s="125"/>
    </row>
    <row r="237" ht="15.75" customHeight="1">
      <c r="A237" s="125"/>
      <c r="B237" s="125"/>
      <c r="C237" s="125"/>
      <c r="D237" s="125"/>
      <c r="E237" s="125"/>
      <c r="F237" s="125"/>
      <c r="G237" s="125"/>
      <c r="H237" s="125"/>
      <c r="I237" s="125"/>
      <c r="J237" s="125"/>
      <c r="K237" s="125"/>
      <c r="L237" s="125"/>
      <c r="M237" s="125"/>
      <c r="N237" s="125"/>
      <c r="O237" s="125"/>
      <c r="P237" s="125"/>
      <c r="Q237" s="125"/>
      <c r="R237" s="125"/>
      <c r="S237" s="125"/>
      <c r="T237" s="125"/>
      <c r="U237" s="125"/>
      <c r="V237" s="125"/>
      <c r="W237" s="125"/>
      <c r="X237" s="125"/>
      <c r="Y237" s="125"/>
      <c r="Z237" s="125"/>
      <c r="AA237" s="125"/>
      <c r="AB237" s="125"/>
      <c r="AC237" s="125"/>
      <c r="AD237" s="125"/>
      <c r="AE237" s="125"/>
      <c r="AF237" s="125"/>
      <c r="AG237" s="125"/>
    </row>
    <row r="238" ht="15.75" customHeight="1">
      <c r="A238" s="125"/>
      <c r="B238" s="125"/>
      <c r="C238" s="125"/>
      <c r="D238" s="125"/>
      <c r="E238" s="125"/>
      <c r="F238" s="125"/>
      <c r="G238" s="125"/>
      <c r="H238" s="125"/>
      <c r="I238" s="125"/>
      <c r="J238" s="125"/>
      <c r="K238" s="125"/>
      <c r="L238" s="125"/>
      <c r="M238" s="125"/>
      <c r="N238" s="125"/>
      <c r="O238" s="125"/>
      <c r="P238" s="125"/>
      <c r="Q238" s="125"/>
      <c r="R238" s="125"/>
      <c r="S238" s="125"/>
      <c r="T238" s="125"/>
      <c r="U238" s="125"/>
      <c r="V238" s="125"/>
      <c r="W238" s="125"/>
      <c r="X238" s="125"/>
      <c r="Y238" s="125"/>
      <c r="Z238" s="125"/>
      <c r="AA238" s="125"/>
      <c r="AB238" s="125"/>
      <c r="AC238" s="125"/>
      <c r="AD238" s="125"/>
      <c r="AE238" s="125"/>
      <c r="AF238" s="125"/>
      <c r="AG238" s="125"/>
    </row>
    <row r="239" ht="15.75" customHeight="1">
      <c r="A239" s="125"/>
      <c r="B239" s="125"/>
      <c r="C239" s="125"/>
      <c r="D239" s="125"/>
      <c r="E239" s="125"/>
      <c r="F239" s="125"/>
      <c r="G239" s="125"/>
      <c r="H239" s="125"/>
      <c r="I239" s="125"/>
      <c r="J239" s="125"/>
      <c r="K239" s="125"/>
      <c r="L239" s="125"/>
      <c r="M239" s="125"/>
      <c r="N239" s="125"/>
      <c r="O239" s="125"/>
      <c r="P239" s="125"/>
      <c r="Q239" s="125"/>
      <c r="R239" s="125"/>
      <c r="S239" s="125"/>
      <c r="T239" s="125"/>
      <c r="U239" s="125"/>
      <c r="V239" s="125"/>
      <c r="W239" s="125"/>
      <c r="X239" s="125"/>
      <c r="Y239" s="125"/>
      <c r="Z239" s="125"/>
      <c r="AA239" s="125"/>
      <c r="AB239" s="125"/>
      <c r="AC239" s="125"/>
      <c r="AD239" s="125"/>
      <c r="AE239" s="125"/>
      <c r="AF239" s="125"/>
      <c r="AG239" s="125"/>
    </row>
    <row r="240" ht="15.75" customHeight="1">
      <c r="A240" s="125"/>
      <c r="B240" s="125"/>
      <c r="C240" s="125"/>
      <c r="D240" s="125"/>
      <c r="E240" s="125"/>
      <c r="F240" s="125"/>
      <c r="G240" s="125"/>
      <c r="H240" s="125"/>
      <c r="I240" s="125"/>
      <c r="J240" s="125"/>
      <c r="K240" s="125"/>
      <c r="L240" s="125"/>
      <c r="M240" s="125"/>
      <c r="N240" s="125"/>
      <c r="O240" s="125"/>
      <c r="P240" s="125"/>
      <c r="Q240" s="125"/>
      <c r="R240" s="125"/>
      <c r="S240" s="125"/>
      <c r="T240" s="125"/>
      <c r="U240" s="125"/>
      <c r="V240" s="125"/>
      <c r="W240" s="125"/>
      <c r="X240" s="125"/>
      <c r="Y240" s="125"/>
      <c r="Z240" s="125"/>
      <c r="AA240" s="125"/>
      <c r="AB240" s="125"/>
      <c r="AC240" s="125"/>
      <c r="AD240" s="125"/>
      <c r="AE240" s="125"/>
      <c r="AF240" s="125"/>
      <c r="AG240" s="125"/>
    </row>
    <row r="241" ht="15.75" customHeight="1">
      <c r="A241" s="125"/>
      <c r="B241" s="125"/>
      <c r="C241" s="125"/>
      <c r="D241" s="125"/>
      <c r="E241" s="125"/>
      <c r="F241" s="125"/>
      <c r="G241" s="125"/>
      <c r="H241" s="125"/>
      <c r="I241" s="125"/>
      <c r="J241" s="125"/>
      <c r="K241" s="125"/>
      <c r="L241" s="125"/>
      <c r="M241" s="125"/>
      <c r="N241" s="125"/>
      <c r="O241" s="125"/>
      <c r="P241" s="125"/>
      <c r="Q241" s="125"/>
      <c r="R241" s="125"/>
      <c r="S241" s="125"/>
      <c r="T241" s="125"/>
      <c r="U241" s="125"/>
      <c r="V241" s="125"/>
      <c r="W241" s="125"/>
      <c r="X241" s="125"/>
      <c r="Y241" s="125"/>
      <c r="Z241" s="125"/>
      <c r="AA241" s="125"/>
      <c r="AB241" s="125"/>
      <c r="AC241" s="125"/>
      <c r="AD241" s="125"/>
      <c r="AE241" s="125"/>
      <c r="AF241" s="125"/>
      <c r="AG241" s="125"/>
    </row>
    <row r="242" ht="15.75" customHeight="1">
      <c r="A242" s="125"/>
      <c r="B242" s="125"/>
      <c r="C242" s="125"/>
      <c r="D242" s="125"/>
      <c r="E242" s="125"/>
      <c r="F242" s="125"/>
      <c r="G242" s="125"/>
      <c r="H242" s="125"/>
      <c r="I242" s="125"/>
      <c r="J242" s="125"/>
      <c r="K242" s="125"/>
      <c r="L242" s="125"/>
      <c r="M242" s="125"/>
      <c r="N242" s="125"/>
      <c r="O242" s="125"/>
      <c r="P242" s="125"/>
      <c r="Q242" s="125"/>
      <c r="R242" s="125"/>
      <c r="S242" s="125"/>
      <c r="T242" s="125"/>
      <c r="U242" s="125"/>
      <c r="V242" s="125"/>
      <c r="W242" s="125"/>
      <c r="X242" s="125"/>
      <c r="Y242" s="125"/>
      <c r="Z242" s="125"/>
      <c r="AA242" s="125"/>
      <c r="AB242" s="125"/>
      <c r="AC242" s="125"/>
      <c r="AD242" s="125"/>
      <c r="AE242" s="125"/>
      <c r="AF242" s="125"/>
      <c r="AG242" s="125"/>
    </row>
    <row r="243" ht="15.75" customHeight="1">
      <c r="A243" s="125"/>
      <c r="B243" s="125"/>
      <c r="C243" s="125"/>
      <c r="D243" s="125"/>
      <c r="E243" s="125"/>
      <c r="F243" s="125"/>
      <c r="G243" s="125"/>
      <c r="H243" s="125"/>
      <c r="I243" s="125"/>
      <c r="J243" s="125"/>
      <c r="K243" s="125"/>
      <c r="L243" s="125"/>
      <c r="M243" s="125"/>
      <c r="N243" s="125"/>
      <c r="O243" s="125"/>
      <c r="P243" s="125"/>
      <c r="Q243" s="125"/>
      <c r="R243" s="125"/>
      <c r="S243" s="125"/>
      <c r="T243" s="125"/>
      <c r="U243" s="125"/>
      <c r="V243" s="125"/>
      <c r="W243" s="125"/>
      <c r="X243" s="125"/>
      <c r="Y243" s="125"/>
      <c r="Z243" s="125"/>
      <c r="AA243" s="125"/>
      <c r="AB243" s="125"/>
      <c r="AC243" s="125"/>
      <c r="AD243" s="125"/>
      <c r="AE243" s="125"/>
      <c r="AF243" s="125"/>
      <c r="AG243" s="125"/>
    </row>
    <row r="244" ht="15.75" customHeight="1">
      <c r="A244" s="125"/>
      <c r="B244" s="125"/>
      <c r="C244" s="125"/>
      <c r="D244" s="125"/>
      <c r="E244" s="125"/>
      <c r="F244" s="125"/>
      <c r="G244" s="125"/>
      <c r="H244" s="125"/>
      <c r="I244" s="125"/>
      <c r="J244" s="125"/>
      <c r="K244" s="125"/>
      <c r="L244" s="125"/>
      <c r="M244" s="125"/>
      <c r="N244" s="125"/>
      <c r="O244" s="125"/>
      <c r="P244" s="125"/>
      <c r="Q244" s="125"/>
      <c r="R244" s="125"/>
      <c r="S244" s="125"/>
      <c r="T244" s="125"/>
      <c r="U244" s="125"/>
      <c r="V244" s="125"/>
      <c r="W244" s="125"/>
      <c r="X244" s="125"/>
      <c r="Y244" s="125"/>
      <c r="Z244" s="125"/>
      <c r="AA244" s="125"/>
      <c r="AB244" s="125"/>
      <c r="AC244" s="125"/>
      <c r="AD244" s="125"/>
      <c r="AE244" s="125"/>
      <c r="AF244" s="125"/>
      <c r="AG244" s="125"/>
    </row>
    <row r="245" ht="15.75" customHeight="1">
      <c r="A245" s="125"/>
      <c r="B245" s="125"/>
      <c r="C245" s="125"/>
      <c r="D245" s="125"/>
      <c r="E245" s="125"/>
      <c r="F245" s="125"/>
      <c r="G245" s="125"/>
      <c r="H245" s="125"/>
      <c r="I245" s="125"/>
      <c r="J245" s="125"/>
      <c r="K245" s="125"/>
      <c r="L245" s="125"/>
      <c r="M245" s="125"/>
      <c r="N245" s="125"/>
      <c r="O245" s="125"/>
      <c r="P245" s="125"/>
      <c r="Q245" s="125"/>
      <c r="R245" s="125"/>
      <c r="S245" s="125"/>
      <c r="T245" s="125"/>
      <c r="U245" s="125"/>
      <c r="V245" s="125"/>
      <c r="W245" s="125"/>
      <c r="X245" s="125"/>
      <c r="Y245" s="125"/>
      <c r="Z245" s="125"/>
      <c r="AA245" s="125"/>
      <c r="AB245" s="125"/>
      <c r="AC245" s="125"/>
      <c r="AD245" s="125"/>
      <c r="AE245" s="125"/>
      <c r="AF245" s="125"/>
      <c r="AG245" s="125"/>
    </row>
    <row r="246" ht="15.75" customHeight="1">
      <c r="A246" s="125"/>
      <c r="B246" s="125"/>
      <c r="C246" s="125"/>
      <c r="D246" s="125"/>
      <c r="E246" s="125"/>
      <c r="F246" s="125"/>
      <c r="G246" s="125"/>
      <c r="H246" s="125"/>
      <c r="I246" s="125"/>
      <c r="J246" s="125"/>
      <c r="K246" s="125"/>
      <c r="L246" s="125"/>
      <c r="M246" s="125"/>
      <c r="N246" s="125"/>
      <c r="O246" s="125"/>
      <c r="P246" s="125"/>
      <c r="Q246" s="125"/>
      <c r="R246" s="125"/>
      <c r="S246" s="125"/>
      <c r="T246" s="125"/>
      <c r="U246" s="125"/>
      <c r="V246" s="125"/>
      <c r="W246" s="125"/>
      <c r="X246" s="125"/>
      <c r="Y246" s="125"/>
      <c r="Z246" s="125"/>
      <c r="AA246" s="125"/>
      <c r="AB246" s="125"/>
      <c r="AC246" s="125"/>
      <c r="AD246" s="125"/>
      <c r="AE246" s="125"/>
      <c r="AF246" s="125"/>
      <c r="AG246" s="125"/>
    </row>
    <row r="247" ht="15.75" customHeight="1">
      <c r="A247" s="125"/>
      <c r="B247" s="125"/>
      <c r="C247" s="125"/>
      <c r="D247" s="125"/>
      <c r="E247" s="125"/>
      <c r="F247" s="125"/>
      <c r="G247" s="125"/>
      <c r="H247" s="125"/>
      <c r="I247" s="125"/>
      <c r="J247" s="125"/>
      <c r="K247" s="125"/>
      <c r="L247" s="125"/>
      <c r="M247" s="125"/>
      <c r="N247" s="125"/>
      <c r="O247" s="125"/>
      <c r="P247" s="125"/>
      <c r="Q247" s="125"/>
      <c r="R247" s="125"/>
      <c r="S247" s="125"/>
      <c r="T247" s="125"/>
      <c r="U247" s="125"/>
      <c r="V247" s="125"/>
      <c r="W247" s="125"/>
      <c r="X247" s="125"/>
      <c r="Y247" s="125"/>
      <c r="Z247" s="125"/>
      <c r="AA247" s="125"/>
      <c r="AB247" s="125"/>
      <c r="AC247" s="125"/>
      <c r="AD247" s="125"/>
      <c r="AE247" s="125"/>
      <c r="AF247" s="125"/>
      <c r="AG247" s="125"/>
    </row>
    <row r="248" ht="15.75" customHeight="1">
      <c r="A248" s="125"/>
      <c r="B248" s="125"/>
      <c r="C248" s="125"/>
      <c r="D248" s="125"/>
      <c r="E248" s="125"/>
      <c r="F248" s="125"/>
      <c r="G248" s="125"/>
      <c r="H248" s="125"/>
      <c r="I248" s="125"/>
      <c r="J248" s="125"/>
      <c r="K248" s="125"/>
      <c r="L248" s="125"/>
      <c r="M248" s="125"/>
      <c r="N248" s="125"/>
      <c r="O248" s="125"/>
      <c r="P248" s="125"/>
      <c r="Q248" s="125"/>
      <c r="R248" s="125"/>
      <c r="S248" s="125"/>
      <c r="T248" s="125"/>
      <c r="U248" s="125"/>
      <c r="V248" s="125"/>
      <c r="W248" s="125"/>
      <c r="X248" s="125"/>
      <c r="Y248" s="125"/>
      <c r="Z248" s="125"/>
      <c r="AA248" s="125"/>
      <c r="AB248" s="125"/>
      <c r="AC248" s="125"/>
      <c r="AD248" s="125"/>
      <c r="AE248" s="125"/>
      <c r="AF248" s="125"/>
      <c r="AG248" s="125"/>
    </row>
    <row r="249" ht="15.75" customHeight="1">
      <c r="A249" s="125"/>
      <c r="B249" s="125"/>
      <c r="C249" s="125"/>
      <c r="D249" s="125"/>
      <c r="E249" s="125"/>
      <c r="F249" s="125"/>
      <c r="G249" s="125"/>
      <c r="H249" s="125"/>
      <c r="I249" s="125"/>
      <c r="J249" s="125"/>
      <c r="K249" s="125"/>
      <c r="L249" s="125"/>
      <c r="M249" s="125"/>
      <c r="N249" s="125"/>
      <c r="O249" s="125"/>
      <c r="P249" s="125"/>
      <c r="Q249" s="125"/>
      <c r="R249" s="125"/>
      <c r="S249" s="125"/>
      <c r="T249" s="125"/>
      <c r="U249" s="125"/>
      <c r="V249" s="125"/>
      <c r="W249" s="125"/>
      <c r="X249" s="125"/>
      <c r="Y249" s="125"/>
      <c r="Z249" s="125"/>
      <c r="AA249" s="125"/>
      <c r="AB249" s="125"/>
      <c r="AC249" s="125"/>
      <c r="AD249" s="125"/>
      <c r="AE249" s="125"/>
      <c r="AF249" s="125"/>
      <c r="AG249" s="125"/>
    </row>
    <row r="250" ht="15.75" customHeight="1">
      <c r="A250" s="125"/>
      <c r="B250" s="125"/>
      <c r="C250" s="125"/>
      <c r="D250" s="125"/>
      <c r="E250" s="125"/>
      <c r="F250" s="125"/>
      <c r="G250" s="125"/>
      <c r="H250" s="125"/>
      <c r="I250" s="125"/>
      <c r="J250" s="125"/>
      <c r="K250" s="125"/>
      <c r="L250" s="125"/>
      <c r="M250" s="125"/>
      <c r="N250" s="125"/>
      <c r="O250" s="125"/>
      <c r="P250" s="125"/>
      <c r="Q250" s="125"/>
      <c r="R250" s="125"/>
      <c r="S250" s="125"/>
      <c r="T250" s="125"/>
      <c r="U250" s="125"/>
      <c r="V250" s="125"/>
      <c r="W250" s="125"/>
      <c r="X250" s="125"/>
      <c r="Y250" s="125"/>
      <c r="Z250" s="125"/>
      <c r="AA250" s="125"/>
      <c r="AB250" s="125"/>
      <c r="AC250" s="125"/>
      <c r="AD250" s="125"/>
      <c r="AE250" s="125"/>
      <c r="AF250" s="125"/>
      <c r="AG250" s="125"/>
    </row>
    <row r="251" ht="15.75" customHeight="1">
      <c r="A251" s="125"/>
      <c r="B251" s="125"/>
      <c r="C251" s="125"/>
      <c r="D251" s="125"/>
      <c r="E251" s="125"/>
      <c r="F251" s="125"/>
      <c r="G251" s="125"/>
      <c r="H251" s="125"/>
      <c r="I251" s="125"/>
      <c r="J251" s="125"/>
      <c r="K251" s="125"/>
      <c r="L251" s="125"/>
      <c r="M251" s="125"/>
      <c r="N251" s="125"/>
      <c r="O251" s="125"/>
      <c r="P251" s="125"/>
      <c r="Q251" s="125"/>
      <c r="R251" s="125"/>
      <c r="S251" s="125"/>
      <c r="T251" s="125"/>
      <c r="U251" s="125"/>
      <c r="V251" s="125"/>
      <c r="W251" s="125"/>
      <c r="X251" s="125"/>
      <c r="Y251" s="125"/>
      <c r="Z251" s="125"/>
      <c r="AA251" s="125"/>
      <c r="AB251" s="125"/>
      <c r="AC251" s="125"/>
      <c r="AD251" s="125"/>
      <c r="AE251" s="125"/>
      <c r="AF251" s="125"/>
      <c r="AG251" s="125"/>
    </row>
    <row r="252" ht="15.75" customHeight="1">
      <c r="A252" s="125"/>
      <c r="B252" s="125"/>
      <c r="C252" s="125"/>
      <c r="D252" s="125"/>
      <c r="E252" s="125"/>
      <c r="F252" s="125"/>
      <c r="G252" s="125"/>
      <c r="H252" s="125"/>
      <c r="I252" s="125"/>
      <c r="J252" s="125"/>
      <c r="K252" s="125"/>
      <c r="L252" s="125"/>
      <c r="M252" s="125"/>
      <c r="N252" s="125"/>
      <c r="O252" s="125"/>
      <c r="P252" s="125"/>
      <c r="Q252" s="125"/>
      <c r="R252" s="125"/>
      <c r="S252" s="125"/>
      <c r="T252" s="125"/>
      <c r="U252" s="125"/>
      <c r="V252" s="125"/>
      <c r="W252" s="125"/>
      <c r="X252" s="125"/>
      <c r="Y252" s="125"/>
      <c r="Z252" s="125"/>
      <c r="AA252" s="125"/>
      <c r="AB252" s="125"/>
      <c r="AC252" s="125"/>
      <c r="AD252" s="125"/>
      <c r="AE252" s="125"/>
      <c r="AF252" s="125"/>
      <c r="AG252" s="125"/>
    </row>
    <row r="253" ht="15.75" customHeight="1">
      <c r="A253" s="125"/>
      <c r="B253" s="125"/>
      <c r="C253" s="125"/>
      <c r="D253" s="125"/>
      <c r="E253" s="125"/>
      <c r="F253" s="125"/>
      <c r="G253" s="125"/>
      <c r="H253" s="125"/>
      <c r="I253" s="125"/>
      <c r="J253" s="125"/>
      <c r="K253" s="125"/>
      <c r="L253" s="125"/>
      <c r="M253" s="125"/>
      <c r="N253" s="125"/>
      <c r="O253" s="125"/>
      <c r="P253" s="125"/>
      <c r="Q253" s="125"/>
      <c r="R253" s="125"/>
      <c r="S253" s="125"/>
      <c r="T253" s="125"/>
      <c r="U253" s="125"/>
      <c r="V253" s="125"/>
      <c r="W253" s="125"/>
      <c r="X253" s="125"/>
      <c r="Y253" s="125"/>
      <c r="Z253" s="125"/>
      <c r="AA253" s="125"/>
      <c r="AB253" s="125"/>
      <c r="AC253" s="125"/>
      <c r="AD253" s="125"/>
      <c r="AE253" s="125"/>
      <c r="AF253" s="125"/>
      <c r="AG253" s="125"/>
    </row>
    <row r="254" ht="15.75" customHeight="1">
      <c r="A254" s="125"/>
      <c r="B254" s="125"/>
      <c r="C254" s="125"/>
      <c r="D254" s="125"/>
      <c r="E254" s="125"/>
      <c r="F254" s="125"/>
      <c r="G254" s="125"/>
      <c r="H254" s="125"/>
      <c r="I254" s="125"/>
      <c r="J254" s="125"/>
      <c r="K254" s="125"/>
      <c r="L254" s="125"/>
      <c r="M254" s="125"/>
      <c r="N254" s="125"/>
      <c r="O254" s="125"/>
      <c r="P254" s="125"/>
      <c r="Q254" s="125"/>
      <c r="R254" s="125"/>
      <c r="S254" s="125"/>
      <c r="T254" s="125"/>
      <c r="U254" s="125"/>
      <c r="V254" s="125"/>
      <c r="W254" s="125"/>
      <c r="X254" s="125"/>
      <c r="Y254" s="125"/>
      <c r="Z254" s="125"/>
      <c r="AA254" s="125"/>
      <c r="AB254" s="125"/>
      <c r="AC254" s="125"/>
      <c r="AD254" s="125"/>
      <c r="AE254" s="125"/>
      <c r="AF254" s="125"/>
      <c r="AG254" s="125"/>
    </row>
    <row r="255" ht="15.75" customHeight="1">
      <c r="A255" s="125"/>
      <c r="B255" s="125"/>
      <c r="C255" s="125"/>
      <c r="D255" s="125"/>
      <c r="E255" s="125"/>
      <c r="F255" s="125"/>
      <c r="G255" s="125"/>
      <c r="H255" s="125"/>
      <c r="I255" s="125"/>
      <c r="J255" s="125"/>
      <c r="K255" s="125"/>
      <c r="L255" s="125"/>
      <c r="M255" s="125"/>
      <c r="N255" s="125"/>
      <c r="O255" s="125"/>
      <c r="P255" s="125"/>
      <c r="Q255" s="125"/>
      <c r="R255" s="125"/>
      <c r="S255" s="125"/>
      <c r="T255" s="125"/>
      <c r="U255" s="125"/>
      <c r="V255" s="125"/>
      <c r="W255" s="125"/>
      <c r="X255" s="125"/>
      <c r="Y255" s="125"/>
      <c r="Z255" s="125"/>
      <c r="AA255" s="125"/>
      <c r="AB255" s="125"/>
      <c r="AC255" s="125"/>
      <c r="AD255" s="125"/>
      <c r="AE255" s="125"/>
      <c r="AF255" s="125"/>
      <c r="AG255" s="125"/>
    </row>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B2:K2"/>
    <mergeCell ref="C3:K3"/>
    <mergeCell ref="C4:K4"/>
    <mergeCell ref="C5:K5"/>
    <mergeCell ref="C6:K6"/>
  </mergeCells>
  <hyperlinks>
    <hyperlink r:id="rId1" ref="AF43"/>
    <hyperlink r:id="rId2" ref="AF44"/>
    <hyperlink r:id="rId3" ref="AF46"/>
    <hyperlink r:id="rId4" ref="AF50"/>
    <hyperlink r:id="rId5" ref="AG50"/>
  </hyperlinks>
  <drawing r:id="rId6"/>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pageSetUpPr/>
  </sheetPr>
  <sheetViews>
    <sheetView showGridLines="0" workbookViewId="0">
      <pane ySplit="10.0" topLeftCell="A11" activePane="bottomLeft" state="frozen"/>
      <selection activeCell="B12" sqref="B12" pane="bottomLeft"/>
    </sheetView>
  </sheetViews>
  <sheetFormatPr customHeight="1" defaultColWidth="12.63" defaultRowHeight="15.0"/>
  <cols>
    <col customWidth="1" min="1" max="1" width="6.25"/>
    <col customWidth="1" min="2" max="2" width="8.25"/>
    <col customWidth="1" min="3" max="3" width="10.25"/>
    <col customWidth="1" min="4" max="17" width="6.75"/>
    <col customWidth="1" min="18" max="26" width="8.0"/>
  </cols>
  <sheetData>
    <row r="1" ht="13.5" customHeight="1">
      <c r="A1" s="154" t="s">
        <v>164</v>
      </c>
      <c r="B1" s="154"/>
      <c r="C1" s="12"/>
      <c r="D1" s="12"/>
      <c r="E1" s="12"/>
      <c r="F1" s="12"/>
      <c r="G1" s="12"/>
      <c r="H1" s="12"/>
      <c r="I1" s="12"/>
      <c r="J1" s="12"/>
      <c r="K1" s="12"/>
      <c r="L1" s="12"/>
      <c r="M1" s="12"/>
      <c r="N1" s="12"/>
      <c r="O1" s="12"/>
      <c r="P1" s="12"/>
      <c r="Q1" s="12"/>
      <c r="R1" s="155"/>
      <c r="S1" s="155"/>
      <c r="T1" s="155"/>
      <c r="U1" s="155"/>
      <c r="V1" s="155"/>
      <c r="W1" s="155"/>
      <c r="X1" s="155"/>
      <c r="Y1" s="155"/>
      <c r="Z1" s="155"/>
    </row>
    <row r="2" ht="13.5" customHeight="1">
      <c r="B2" s="156">
        <v>2022.0</v>
      </c>
      <c r="C2" s="155" t="s">
        <v>165</v>
      </c>
      <c r="D2" s="155"/>
      <c r="E2" s="155"/>
      <c r="F2" s="155"/>
      <c r="G2" s="157"/>
      <c r="H2" s="157"/>
      <c r="I2" s="157"/>
      <c r="J2" s="157"/>
      <c r="K2" s="157"/>
      <c r="L2" s="157"/>
      <c r="M2" s="157"/>
      <c r="N2" s="157"/>
      <c r="O2" s="157"/>
      <c r="P2" s="157"/>
      <c r="Q2" s="155"/>
      <c r="R2" s="155"/>
      <c r="S2" s="155"/>
      <c r="T2" s="155"/>
      <c r="U2" s="155"/>
      <c r="V2" s="155"/>
      <c r="W2" s="155"/>
      <c r="X2" s="155"/>
      <c r="Y2" s="155"/>
      <c r="Z2" s="155"/>
    </row>
    <row r="3" ht="13.5" customHeight="1">
      <c r="A3" s="158" t="s">
        <v>166</v>
      </c>
      <c r="B3" s="159">
        <f>(H218+I218)/2</f>
        <v>40.33683884</v>
      </c>
      <c r="C3" s="160" t="s">
        <v>167</v>
      </c>
      <c r="D3" s="155"/>
      <c r="E3" s="155"/>
      <c r="F3" s="155"/>
      <c r="G3" s="157"/>
      <c r="H3" s="157"/>
      <c r="J3" s="157"/>
      <c r="K3" s="157"/>
      <c r="L3" s="157"/>
      <c r="M3" s="157"/>
      <c r="N3" s="157"/>
      <c r="O3" s="157"/>
      <c r="P3" s="157"/>
      <c r="Q3" s="155"/>
      <c r="R3" s="155"/>
      <c r="S3" s="155"/>
      <c r="T3" s="155"/>
      <c r="U3" s="155"/>
      <c r="V3" s="155"/>
      <c r="W3" s="155"/>
      <c r="X3" s="155"/>
      <c r="Y3" s="155"/>
      <c r="Z3" s="155"/>
    </row>
    <row r="4" ht="13.5" customHeight="1">
      <c r="A4" s="158" t="s">
        <v>168</v>
      </c>
      <c r="B4" s="159">
        <f>(H114+I114)/2</f>
        <v>35.07734522</v>
      </c>
      <c r="C4" s="160" t="s">
        <v>167</v>
      </c>
      <c r="D4" s="155"/>
      <c r="E4" s="155"/>
      <c r="F4" s="155"/>
      <c r="G4" s="157"/>
      <c r="H4" s="157"/>
      <c r="I4" s="157"/>
      <c r="J4" s="157"/>
      <c r="K4" s="157"/>
      <c r="L4" s="157"/>
      <c r="M4" s="157"/>
      <c r="N4" s="157"/>
      <c r="O4" s="157"/>
      <c r="P4" s="157"/>
      <c r="Q4" s="155"/>
      <c r="R4" s="155"/>
      <c r="S4" s="155"/>
      <c r="T4" s="155"/>
      <c r="U4" s="155"/>
      <c r="V4" s="155"/>
      <c r="W4" s="155"/>
      <c r="X4" s="155"/>
      <c r="Y4" s="155"/>
      <c r="Z4" s="155"/>
    </row>
    <row r="5" ht="13.5" customHeight="1">
      <c r="A5" s="161" t="s">
        <v>169</v>
      </c>
      <c r="B5" s="162">
        <f>(B3+B4)/2</f>
        <v>37.70709203</v>
      </c>
      <c r="C5" s="163" t="s">
        <v>167</v>
      </c>
      <c r="D5" s="164"/>
      <c r="E5" s="164"/>
      <c r="F5" s="164"/>
      <c r="G5" s="165"/>
      <c r="H5" s="165"/>
      <c r="I5" s="165"/>
      <c r="J5" s="165"/>
      <c r="K5" s="165"/>
      <c r="L5" s="165"/>
      <c r="M5" s="165"/>
      <c r="N5" s="165"/>
      <c r="O5" s="165"/>
      <c r="P5" s="165"/>
      <c r="Q5" s="164"/>
      <c r="R5" s="155"/>
      <c r="S5" s="155"/>
      <c r="T5" s="155"/>
      <c r="U5" s="155"/>
      <c r="V5" s="155"/>
      <c r="W5" s="155"/>
      <c r="X5" s="155"/>
      <c r="Y5" s="155"/>
      <c r="Z5" s="155"/>
    </row>
    <row r="6" ht="13.5" customHeight="1">
      <c r="A6" s="166"/>
      <c r="B6" s="155"/>
      <c r="C6" s="155"/>
      <c r="D6" s="155"/>
      <c r="E6" s="155"/>
      <c r="F6" s="155"/>
      <c r="G6" s="157"/>
      <c r="H6" s="157"/>
      <c r="I6" s="157"/>
      <c r="J6" s="157"/>
      <c r="K6" s="157"/>
      <c r="L6" s="157"/>
      <c r="M6" s="157"/>
      <c r="N6" s="157"/>
      <c r="O6" s="157"/>
      <c r="P6" s="157"/>
      <c r="Q6" s="155"/>
      <c r="R6" s="155"/>
      <c r="S6" s="155"/>
      <c r="T6" s="155"/>
      <c r="U6" s="155"/>
      <c r="V6" s="155"/>
      <c r="W6" s="155"/>
      <c r="X6" s="155"/>
      <c r="Y6" s="155"/>
      <c r="Z6" s="155"/>
    </row>
    <row r="7" ht="13.5" customHeight="1">
      <c r="A7" s="166" t="s">
        <v>170</v>
      </c>
      <c r="B7" s="155"/>
      <c r="C7" s="155"/>
      <c r="D7" s="155"/>
      <c r="E7" s="155"/>
      <c r="F7" s="155"/>
      <c r="G7" s="157"/>
      <c r="H7" s="157"/>
      <c r="I7" s="157"/>
      <c r="J7" s="157"/>
      <c r="K7" s="157"/>
      <c r="L7" s="157"/>
      <c r="M7" s="157"/>
      <c r="N7" s="157"/>
      <c r="O7" s="157"/>
      <c r="P7" s="157"/>
      <c r="Q7" s="155"/>
      <c r="R7" s="155"/>
      <c r="S7" s="155"/>
      <c r="T7" s="155"/>
      <c r="U7" s="155"/>
      <c r="V7" s="155"/>
      <c r="W7" s="155"/>
      <c r="X7" s="155"/>
      <c r="Y7" s="155"/>
      <c r="Z7" s="155"/>
    </row>
    <row r="8" ht="13.5" customHeight="1">
      <c r="A8" s="167" t="s">
        <v>171</v>
      </c>
      <c r="B8" s="155"/>
      <c r="C8" s="155"/>
      <c r="D8" s="155"/>
      <c r="E8" s="155"/>
      <c r="F8" s="155"/>
      <c r="G8" s="157"/>
      <c r="H8" s="157"/>
      <c r="I8" s="157"/>
      <c r="J8" s="157"/>
      <c r="L8" s="157"/>
      <c r="M8" s="157"/>
      <c r="N8" s="157"/>
      <c r="O8" s="157"/>
      <c r="P8" s="157"/>
      <c r="Q8" s="168" t="s">
        <v>172</v>
      </c>
      <c r="R8" s="155"/>
      <c r="S8" s="155"/>
      <c r="T8" s="155"/>
      <c r="U8" s="155"/>
      <c r="V8" s="155"/>
      <c r="W8" s="155"/>
      <c r="X8" s="155"/>
      <c r="Y8" s="155"/>
      <c r="Z8" s="155"/>
    </row>
    <row r="9" ht="24.0" customHeight="1">
      <c r="A9" s="169" t="s">
        <v>173</v>
      </c>
      <c r="B9" s="170" t="s">
        <v>174</v>
      </c>
      <c r="C9" s="171"/>
      <c r="D9" s="171"/>
      <c r="E9" s="171"/>
      <c r="F9" s="171"/>
      <c r="G9" s="171"/>
      <c r="H9" s="171"/>
      <c r="I9" s="171"/>
      <c r="J9" s="171"/>
      <c r="K9" s="171"/>
      <c r="L9" s="171"/>
      <c r="M9" s="171"/>
      <c r="N9" s="171"/>
      <c r="O9" s="171"/>
      <c r="P9" s="171"/>
      <c r="Q9" s="171"/>
      <c r="R9" s="155"/>
      <c r="S9" s="155"/>
      <c r="T9" s="155"/>
      <c r="U9" s="155"/>
      <c r="V9" s="155"/>
      <c r="W9" s="155"/>
      <c r="X9" s="155"/>
      <c r="Y9" s="155"/>
      <c r="Z9" s="155"/>
    </row>
    <row r="10" ht="24.0" customHeight="1">
      <c r="A10" s="172"/>
      <c r="B10" s="173">
        <v>0.0</v>
      </c>
      <c r="C10" s="173">
        <v>1.0</v>
      </c>
      <c r="D10" s="173">
        <v>5.0</v>
      </c>
      <c r="E10" s="173">
        <v>10.0</v>
      </c>
      <c r="F10" s="173">
        <v>20.0</v>
      </c>
      <c r="G10" s="173">
        <v>30.0</v>
      </c>
      <c r="H10" s="173">
        <v>40.0</v>
      </c>
      <c r="I10" s="173">
        <v>45.0</v>
      </c>
      <c r="J10" s="173">
        <v>50.0</v>
      </c>
      <c r="K10" s="173">
        <v>55.0</v>
      </c>
      <c r="L10" s="173">
        <v>60.0</v>
      </c>
      <c r="M10" s="173">
        <v>65.0</v>
      </c>
      <c r="N10" s="173">
        <v>70.0</v>
      </c>
      <c r="O10" s="174">
        <v>75.0</v>
      </c>
      <c r="P10" s="174">
        <v>80.0</v>
      </c>
      <c r="Q10" s="174">
        <v>85.0</v>
      </c>
      <c r="R10" s="155"/>
      <c r="S10" s="155"/>
      <c r="T10" s="155"/>
      <c r="U10" s="155"/>
      <c r="V10" s="155"/>
      <c r="W10" s="155"/>
      <c r="X10" s="155"/>
      <c r="Y10" s="155"/>
      <c r="Z10" s="155"/>
    </row>
    <row r="11" ht="24.0" customHeight="1">
      <c r="A11" s="175" t="s">
        <v>175</v>
      </c>
      <c r="B11" s="171"/>
      <c r="C11" s="171"/>
      <c r="D11" s="171"/>
      <c r="E11" s="171"/>
      <c r="F11" s="171"/>
      <c r="G11" s="171"/>
      <c r="H11" s="171"/>
      <c r="I11" s="171"/>
      <c r="J11" s="171"/>
      <c r="K11" s="171"/>
      <c r="L11" s="171"/>
      <c r="M11" s="171"/>
      <c r="N11" s="171"/>
      <c r="O11" s="171"/>
      <c r="P11" s="171"/>
      <c r="Q11" s="171"/>
      <c r="R11" s="176"/>
      <c r="S11" s="176"/>
      <c r="T11" s="176"/>
      <c r="U11" s="176"/>
      <c r="V11" s="176"/>
      <c r="W11" s="176"/>
      <c r="X11" s="176"/>
      <c r="Y11" s="176"/>
      <c r="Z11" s="176"/>
    </row>
    <row r="12" ht="13.5" customHeight="1">
      <c r="A12" s="177">
        <v>1920.0</v>
      </c>
      <c r="B12" s="178">
        <v>47.0306280001</v>
      </c>
      <c r="C12" s="178">
        <v>55.5084619482</v>
      </c>
      <c r="D12" s="178">
        <v>54.4898316693</v>
      </c>
      <c r="E12" s="178">
        <v>50.5154454774</v>
      </c>
      <c r="F12" s="178">
        <v>42.4760197043</v>
      </c>
      <c r="G12" s="178">
        <v>35.3515265728</v>
      </c>
      <c r="H12" s="178">
        <v>27.7991197401</v>
      </c>
      <c r="I12" s="178">
        <v>24.0496931043</v>
      </c>
      <c r="J12" s="178">
        <v>20.4387617075</v>
      </c>
      <c r="K12" s="178">
        <v>17.0053313089</v>
      </c>
      <c r="L12" s="178">
        <v>13.8177427519</v>
      </c>
      <c r="M12" s="178">
        <v>10.9357651065</v>
      </c>
      <c r="N12" s="178">
        <v>8.4327999686</v>
      </c>
      <c r="O12" s="178">
        <v>6.3841575039</v>
      </c>
      <c r="P12" s="178">
        <v>4.7802227273</v>
      </c>
      <c r="Q12" s="179">
        <v>3.5489656244</v>
      </c>
      <c r="R12" s="155"/>
      <c r="S12" s="155"/>
      <c r="T12" s="155"/>
      <c r="U12" s="155"/>
      <c r="V12" s="155"/>
      <c r="W12" s="155"/>
      <c r="X12" s="155"/>
      <c r="Y12" s="155"/>
      <c r="Z12" s="155"/>
    </row>
    <row r="13" ht="13.5" customHeight="1">
      <c r="A13" s="177">
        <v>1921.0</v>
      </c>
      <c r="B13" s="180">
        <v>48.8224915263</v>
      </c>
      <c r="C13" s="180">
        <v>58.4555911418</v>
      </c>
      <c r="D13" s="180">
        <v>57.005714806</v>
      </c>
      <c r="E13" s="180">
        <v>52.7515482397</v>
      </c>
      <c r="F13" s="180">
        <v>44.2236555278</v>
      </c>
      <c r="G13" s="180">
        <v>36.6144167729</v>
      </c>
      <c r="H13" s="180">
        <v>28.6091167216</v>
      </c>
      <c r="I13" s="180">
        <v>24.7313648298</v>
      </c>
      <c r="J13" s="180">
        <v>21.0175981451</v>
      </c>
      <c r="K13" s="180">
        <v>17.4958167512</v>
      </c>
      <c r="L13" s="180">
        <v>14.1961043753</v>
      </c>
      <c r="M13" s="180">
        <v>11.1986756753</v>
      </c>
      <c r="N13" s="180">
        <v>8.5898310101</v>
      </c>
      <c r="O13" s="180">
        <v>6.4327994695</v>
      </c>
      <c r="P13" s="180">
        <v>4.7323565173</v>
      </c>
      <c r="Q13" s="179">
        <v>3.4624335742</v>
      </c>
      <c r="R13" s="155"/>
      <c r="S13" s="155"/>
      <c r="T13" s="155"/>
      <c r="U13" s="155"/>
      <c r="V13" s="155"/>
      <c r="W13" s="155"/>
      <c r="X13" s="155"/>
      <c r="Y13" s="155"/>
      <c r="Z13" s="155"/>
    </row>
    <row r="14" ht="13.5" customHeight="1">
      <c r="A14" s="177">
        <v>1922.0</v>
      </c>
      <c r="B14" s="180">
        <v>49.5876774786</v>
      </c>
      <c r="C14" s="180">
        <v>58.5917685924</v>
      </c>
      <c r="D14" s="180">
        <v>56.8585105203</v>
      </c>
      <c r="E14" s="180">
        <v>52.5049770383</v>
      </c>
      <c r="F14" s="180">
        <v>43.8213271791</v>
      </c>
      <c r="G14" s="180">
        <v>36.0775620287</v>
      </c>
      <c r="H14" s="180">
        <v>28.0982974573</v>
      </c>
      <c r="I14" s="180">
        <v>24.2526762218</v>
      </c>
      <c r="J14" s="180">
        <v>20.5014655614</v>
      </c>
      <c r="K14" s="180">
        <v>16.9661646625</v>
      </c>
      <c r="L14" s="180">
        <v>13.6496641465</v>
      </c>
      <c r="M14" s="180">
        <v>10.6728803613</v>
      </c>
      <c r="N14" s="180">
        <v>8.0505226238</v>
      </c>
      <c r="O14" s="180">
        <v>5.887104916</v>
      </c>
      <c r="P14" s="180">
        <v>4.2451250002</v>
      </c>
      <c r="Q14" s="179">
        <v>3.0713437368</v>
      </c>
      <c r="R14" s="155"/>
      <c r="S14" s="155"/>
      <c r="T14" s="155"/>
      <c r="U14" s="155"/>
      <c r="V14" s="155"/>
      <c r="W14" s="155"/>
      <c r="X14" s="155"/>
      <c r="Y14" s="155"/>
      <c r="Z14" s="155"/>
    </row>
    <row r="15" ht="13.5" customHeight="1">
      <c r="A15" s="177">
        <v>1923.0</v>
      </c>
      <c r="B15" s="180">
        <v>52.8793183006</v>
      </c>
      <c r="C15" s="180">
        <v>60.7943086104</v>
      </c>
      <c r="D15" s="180">
        <v>58.7433160053</v>
      </c>
      <c r="E15" s="180">
        <v>54.3165064252</v>
      </c>
      <c r="F15" s="180">
        <v>45.6001347257</v>
      </c>
      <c r="G15" s="180">
        <v>37.6027215513</v>
      </c>
      <c r="H15" s="180">
        <v>29.3946203978</v>
      </c>
      <c r="I15" s="180">
        <v>25.4594823981</v>
      </c>
      <c r="J15" s="180">
        <v>21.6623957302</v>
      </c>
      <c r="K15" s="180">
        <v>18.0707151939</v>
      </c>
      <c r="L15" s="180">
        <v>14.6825069164</v>
      </c>
      <c r="M15" s="180">
        <v>11.6551974635</v>
      </c>
      <c r="N15" s="180">
        <v>8.9628060338</v>
      </c>
      <c r="O15" s="180">
        <v>6.7529061961</v>
      </c>
      <c r="P15" s="180">
        <v>5.0245116151</v>
      </c>
      <c r="Q15" s="179">
        <v>3.7479487632</v>
      </c>
      <c r="R15" s="155"/>
      <c r="S15" s="155"/>
      <c r="T15" s="155"/>
      <c r="U15" s="155"/>
      <c r="V15" s="155"/>
      <c r="W15" s="155"/>
      <c r="X15" s="155"/>
      <c r="Y15" s="155"/>
      <c r="Z15" s="155"/>
    </row>
    <row r="16" ht="13.5" customHeight="1">
      <c r="A16" s="177">
        <v>1924.0</v>
      </c>
      <c r="B16" s="180">
        <v>52.6106674868</v>
      </c>
      <c r="C16" s="180">
        <v>60.5134857446</v>
      </c>
      <c r="D16" s="180">
        <v>58.4369810819</v>
      </c>
      <c r="E16" s="180">
        <v>54.0185792189</v>
      </c>
      <c r="F16" s="180">
        <v>45.2357159014</v>
      </c>
      <c r="G16" s="180">
        <v>37.1782039232</v>
      </c>
      <c r="H16" s="180">
        <v>28.9782540824</v>
      </c>
      <c r="I16" s="180">
        <v>25.0235811959</v>
      </c>
      <c r="J16" s="180">
        <v>21.2209459734</v>
      </c>
      <c r="K16" s="180">
        <v>17.6563414972</v>
      </c>
      <c r="L16" s="180">
        <v>14.3740994246</v>
      </c>
      <c r="M16" s="180">
        <v>11.371302778</v>
      </c>
      <c r="N16" s="180">
        <v>8.7197834839</v>
      </c>
      <c r="O16" s="180">
        <v>6.543356412</v>
      </c>
      <c r="P16" s="180">
        <v>4.8214401019</v>
      </c>
      <c r="Q16" s="179">
        <v>3.5249485616</v>
      </c>
      <c r="R16" s="155"/>
      <c r="S16" s="155"/>
      <c r="T16" s="155"/>
      <c r="U16" s="155"/>
      <c r="V16" s="155"/>
      <c r="W16" s="155"/>
      <c r="X16" s="155"/>
      <c r="Y16" s="155"/>
      <c r="Z16" s="155"/>
    </row>
    <row r="17" ht="13.5" customHeight="1">
      <c r="A17" s="177">
        <v>1925.0</v>
      </c>
      <c r="B17" s="180">
        <v>52.8536850027</v>
      </c>
      <c r="C17" s="180">
        <v>60.4647985437</v>
      </c>
      <c r="D17" s="180">
        <v>58.2594607508</v>
      </c>
      <c r="E17" s="180">
        <v>53.8420020348</v>
      </c>
      <c r="F17" s="180">
        <v>45.0531291004</v>
      </c>
      <c r="G17" s="180">
        <v>37.0325888841</v>
      </c>
      <c r="H17" s="180">
        <v>28.9182705267</v>
      </c>
      <c r="I17" s="180">
        <v>25.0147717223</v>
      </c>
      <c r="J17" s="180">
        <v>21.2545257269</v>
      </c>
      <c r="K17" s="180">
        <v>17.683667276</v>
      </c>
      <c r="L17" s="180">
        <v>14.348782251</v>
      </c>
      <c r="M17" s="180">
        <v>11.3556447127</v>
      </c>
      <c r="N17" s="180">
        <v>8.7359854462</v>
      </c>
      <c r="O17" s="180">
        <v>6.4651038501</v>
      </c>
      <c r="P17" s="180">
        <v>4.7316958242</v>
      </c>
      <c r="Q17" s="179">
        <v>3.4769935032</v>
      </c>
      <c r="R17" s="155"/>
      <c r="S17" s="155"/>
      <c r="T17" s="155"/>
      <c r="U17" s="155"/>
      <c r="V17" s="155"/>
      <c r="W17" s="155"/>
      <c r="X17" s="155"/>
      <c r="Y17" s="155"/>
      <c r="Z17" s="155"/>
    </row>
    <row r="18" ht="13.5" customHeight="1">
      <c r="A18" s="177">
        <v>1926.0</v>
      </c>
      <c r="B18" s="180">
        <v>52.6585225811</v>
      </c>
      <c r="C18" s="180">
        <v>60.5227305376</v>
      </c>
      <c r="D18" s="180">
        <v>58.4916579763</v>
      </c>
      <c r="E18" s="180">
        <v>54.0738257381</v>
      </c>
      <c r="F18" s="180">
        <v>45.245557976</v>
      </c>
      <c r="G18" s="180">
        <v>37.1883489819</v>
      </c>
      <c r="H18" s="180">
        <v>29.0378725861</v>
      </c>
      <c r="I18" s="180">
        <v>25.1361383019</v>
      </c>
      <c r="J18" s="180">
        <v>21.3679698799</v>
      </c>
      <c r="K18" s="180">
        <v>17.7685846132</v>
      </c>
      <c r="L18" s="180">
        <v>14.4056930479</v>
      </c>
      <c r="M18" s="180">
        <v>11.3910338331</v>
      </c>
      <c r="N18" s="180">
        <v>8.7788391469</v>
      </c>
      <c r="O18" s="180">
        <v>6.5647637041</v>
      </c>
      <c r="P18" s="180">
        <v>4.8237411126</v>
      </c>
      <c r="Q18" s="179">
        <v>3.5298984185</v>
      </c>
      <c r="R18" s="155"/>
      <c r="S18" s="155"/>
      <c r="T18" s="155"/>
      <c r="U18" s="155"/>
      <c r="V18" s="155"/>
      <c r="W18" s="155"/>
      <c r="X18" s="155"/>
      <c r="Y18" s="155"/>
      <c r="Z18" s="155"/>
    </row>
    <row r="19" ht="13.5" customHeight="1">
      <c r="A19" s="177">
        <v>1927.0</v>
      </c>
      <c r="B19" s="180">
        <v>51.9078796612</v>
      </c>
      <c r="C19" s="180">
        <v>59.7351271095</v>
      </c>
      <c r="D19" s="180">
        <v>57.8931477858</v>
      </c>
      <c r="E19" s="180">
        <v>53.5542464447</v>
      </c>
      <c r="F19" s="180">
        <v>44.8028185518</v>
      </c>
      <c r="G19" s="180">
        <v>36.6944042825</v>
      </c>
      <c r="H19" s="180">
        <v>28.5242093001</v>
      </c>
      <c r="I19" s="180">
        <v>24.6246927144</v>
      </c>
      <c r="J19" s="180">
        <v>20.8612413065</v>
      </c>
      <c r="K19" s="180">
        <v>17.2648440701</v>
      </c>
      <c r="L19" s="180">
        <v>13.9170032754</v>
      </c>
      <c r="M19" s="180">
        <v>10.8896864097</v>
      </c>
      <c r="N19" s="180">
        <v>8.2988018803</v>
      </c>
      <c r="O19" s="180">
        <v>6.0560664468</v>
      </c>
      <c r="P19" s="180">
        <v>4.3768712656</v>
      </c>
      <c r="Q19" s="179">
        <v>3.1787605506</v>
      </c>
      <c r="R19" s="155"/>
      <c r="S19" s="155"/>
      <c r="T19" s="155"/>
      <c r="U19" s="155"/>
      <c r="V19" s="155"/>
      <c r="W19" s="155"/>
      <c r="X19" s="155"/>
      <c r="Y19" s="155"/>
      <c r="Z19" s="155"/>
    </row>
    <row r="20" ht="13.5" customHeight="1">
      <c r="A20" s="177">
        <v>1928.0</v>
      </c>
      <c r="B20" s="180">
        <v>52.9728576846</v>
      </c>
      <c r="C20" s="180">
        <v>60.4201939375</v>
      </c>
      <c r="D20" s="180">
        <v>58.2794460979</v>
      </c>
      <c r="E20" s="180">
        <v>54.051800476</v>
      </c>
      <c r="F20" s="180">
        <v>45.2369947885</v>
      </c>
      <c r="G20" s="180">
        <v>37.1435173498</v>
      </c>
      <c r="H20" s="180">
        <v>28.9334070853</v>
      </c>
      <c r="I20" s="180">
        <v>25.0022377669</v>
      </c>
      <c r="J20" s="180">
        <v>21.2330070488</v>
      </c>
      <c r="K20" s="180">
        <v>17.6647971095</v>
      </c>
      <c r="L20" s="180">
        <v>14.3484758973</v>
      </c>
      <c r="M20" s="180">
        <v>11.3435524352</v>
      </c>
      <c r="N20" s="180">
        <v>8.7387593145</v>
      </c>
      <c r="O20" s="180">
        <v>6.5605455267</v>
      </c>
      <c r="P20" s="180">
        <v>4.7971876508</v>
      </c>
      <c r="Q20" s="179">
        <v>3.4657321226</v>
      </c>
      <c r="R20" s="155"/>
      <c r="S20" s="155"/>
      <c r="T20" s="155"/>
      <c r="U20" s="155"/>
      <c r="V20" s="155"/>
      <c r="W20" s="155"/>
      <c r="X20" s="155"/>
      <c r="Y20" s="155"/>
      <c r="Z20" s="155"/>
    </row>
    <row r="21" ht="13.5" customHeight="1">
      <c r="A21" s="177">
        <v>1929.0</v>
      </c>
      <c r="B21" s="180">
        <v>52.378088011</v>
      </c>
      <c r="C21" s="180">
        <v>59.5575204656</v>
      </c>
      <c r="D21" s="180">
        <v>57.4300215343</v>
      </c>
      <c r="E21" s="180">
        <v>53.2457012845</v>
      </c>
      <c r="F21" s="180">
        <v>44.438608828</v>
      </c>
      <c r="G21" s="180">
        <v>36.3109162152</v>
      </c>
      <c r="H21" s="180">
        <v>28.2039411273</v>
      </c>
      <c r="I21" s="180">
        <v>24.3230761689</v>
      </c>
      <c r="J21" s="180">
        <v>20.611133689</v>
      </c>
      <c r="K21" s="180">
        <v>17.1076677751</v>
      </c>
      <c r="L21" s="180">
        <v>13.7689559269</v>
      </c>
      <c r="M21" s="180">
        <v>10.8054277616</v>
      </c>
      <c r="N21" s="180">
        <v>8.2218913313</v>
      </c>
      <c r="O21" s="180">
        <v>6.0866445956</v>
      </c>
      <c r="P21" s="180">
        <v>4.3863485647</v>
      </c>
      <c r="Q21" s="179">
        <v>3.1569477021</v>
      </c>
      <c r="R21" s="155"/>
      <c r="S21" s="155"/>
      <c r="T21" s="155"/>
      <c r="U21" s="155"/>
      <c r="V21" s="155"/>
      <c r="W21" s="155"/>
      <c r="X21" s="155"/>
      <c r="Y21" s="155"/>
      <c r="Z21" s="155"/>
    </row>
    <row r="22" ht="13.5" customHeight="1">
      <c r="A22" s="177">
        <v>1930.0</v>
      </c>
      <c r="B22" s="180">
        <v>53.7005955613</v>
      </c>
      <c r="C22" s="180">
        <v>60.9523800421</v>
      </c>
      <c r="D22" s="180">
        <v>58.7748179955</v>
      </c>
      <c r="E22" s="180">
        <v>54.5911510265</v>
      </c>
      <c r="F22" s="180">
        <v>45.755642995</v>
      </c>
      <c r="G22" s="180">
        <v>37.5828233156</v>
      </c>
      <c r="H22" s="180">
        <v>29.3802217991</v>
      </c>
      <c r="I22" s="180">
        <v>25.4407749903</v>
      </c>
      <c r="J22" s="180">
        <v>21.6643123423</v>
      </c>
      <c r="K22" s="180">
        <v>18.11286314</v>
      </c>
      <c r="L22" s="180">
        <v>14.8208853037</v>
      </c>
      <c r="M22" s="180">
        <v>11.8298693233</v>
      </c>
      <c r="N22" s="180">
        <v>9.168504777</v>
      </c>
      <c r="O22" s="180">
        <v>6.8907876424</v>
      </c>
      <c r="P22" s="180">
        <v>5.0712573633</v>
      </c>
      <c r="Q22" s="179">
        <v>3.6960732026</v>
      </c>
      <c r="R22" s="155"/>
      <c r="S22" s="155"/>
      <c r="T22" s="155"/>
      <c r="U22" s="155"/>
      <c r="V22" s="155"/>
      <c r="W22" s="155"/>
      <c r="X22" s="155"/>
      <c r="Y22" s="155"/>
      <c r="Z22" s="155"/>
    </row>
    <row r="23" ht="13.5" customHeight="1">
      <c r="A23" s="177">
        <v>1931.0</v>
      </c>
      <c r="B23" s="180">
        <v>54.4540176886</v>
      </c>
      <c r="C23" s="180">
        <v>60.9930420273</v>
      </c>
      <c r="D23" s="180">
        <v>58.6164249104</v>
      </c>
      <c r="E23" s="180">
        <v>54.3939952706</v>
      </c>
      <c r="F23" s="180">
        <v>45.5145077429</v>
      </c>
      <c r="G23" s="180">
        <v>37.2630198563</v>
      </c>
      <c r="H23" s="180">
        <v>29.0087997108</v>
      </c>
      <c r="I23" s="180">
        <v>25.0644854447</v>
      </c>
      <c r="J23" s="180">
        <v>21.2628603206</v>
      </c>
      <c r="K23" s="180">
        <v>17.6954650056</v>
      </c>
      <c r="L23" s="180">
        <v>14.3878087851</v>
      </c>
      <c r="M23" s="180">
        <v>11.3578964396</v>
      </c>
      <c r="N23" s="180">
        <v>8.6883901621</v>
      </c>
      <c r="O23" s="180">
        <v>6.4861531732</v>
      </c>
      <c r="P23" s="180">
        <v>4.7598622033</v>
      </c>
      <c r="Q23" s="179">
        <v>3.4830788541</v>
      </c>
      <c r="R23" s="155"/>
      <c r="S23" s="155"/>
      <c r="T23" s="155"/>
      <c r="U23" s="155"/>
      <c r="V23" s="155"/>
      <c r="W23" s="155"/>
      <c r="X23" s="155"/>
      <c r="Y23" s="155"/>
      <c r="Z23" s="155"/>
    </row>
    <row r="24" ht="13.5" customHeight="1">
      <c r="A24" s="177">
        <v>1932.0</v>
      </c>
      <c r="B24" s="180">
        <v>54.788926875</v>
      </c>
      <c r="C24" s="180">
        <v>61.2061191538</v>
      </c>
      <c r="D24" s="180">
        <v>58.9645941762</v>
      </c>
      <c r="E24" s="180">
        <v>54.8135823724</v>
      </c>
      <c r="F24" s="180">
        <v>45.963457185</v>
      </c>
      <c r="G24" s="180">
        <v>37.6349200534</v>
      </c>
      <c r="H24" s="180">
        <v>29.3177050348</v>
      </c>
      <c r="I24" s="180">
        <v>25.3490778087</v>
      </c>
      <c r="J24" s="180">
        <v>21.5291644168</v>
      </c>
      <c r="K24" s="180">
        <v>17.9681401934</v>
      </c>
      <c r="L24" s="180">
        <v>14.6290341529</v>
      </c>
      <c r="M24" s="180">
        <v>11.5689954215</v>
      </c>
      <c r="N24" s="180">
        <v>8.8959208519</v>
      </c>
      <c r="O24" s="180">
        <v>6.6406902077</v>
      </c>
      <c r="P24" s="180">
        <v>4.8894331923</v>
      </c>
      <c r="Q24" s="179">
        <v>3.5741840889</v>
      </c>
      <c r="R24" s="155"/>
      <c r="S24" s="155"/>
      <c r="T24" s="155"/>
      <c r="U24" s="155"/>
      <c r="V24" s="155"/>
      <c r="W24" s="155"/>
      <c r="X24" s="155"/>
      <c r="Y24" s="155"/>
      <c r="Z24" s="155"/>
    </row>
    <row r="25" ht="13.5" customHeight="1">
      <c r="A25" s="177">
        <v>1933.0</v>
      </c>
      <c r="B25" s="180">
        <v>55.4078490617</v>
      </c>
      <c r="C25" s="180">
        <v>61.6213755864</v>
      </c>
      <c r="D25" s="180">
        <v>59.2666214992</v>
      </c>
      <c r="E25" s="180">
        <v>55.0866045539</v>
      </c>
      <c r="F25" s="180">
        <v>46.2625779647</v>
      </c>
      <c r="G25" s="180">
        <v>37.8328902388</v>
      </c>
      <c r="H25" s="180">
        <v>29.5337458074</v>
      </c>
      <c r="I25" s="180">
        <v>25.5515941463</v>
      </c>
      <c r="J25" s="180">
        <v>21.7264240409</v>
      </c>
      <c r="K25" s="180">
        <v>18.0983448987</v>
      </c>
      <c r="L25" s="180">
        <v>14.7461164779</v>
      </c>
      <c r="M25" s="180">
        <v>11.6525730667</v>
      </c>
      <c r="N25" s="180">
        <v>8.9245549554</v>
      </c>
      <c r="O25" s="180">
        <v>6.6491435351</v>
      </c>
      <c r="P25" s="180">
        <v>4.8463209221</v>
      </c>
      <c r="Q25" s="179">
        <v>3.5172054448</v>
      </c>
      <c r="R25" s="155"/>
      <c r="S25" s="155"/>
      <c r="T25" s="155"/>
      <c r="U25" s="155"/>
      <c r="V25" s="155"/>
      <c r="W25" s="155"/>
      <c r="X25" s="155"/>
      <c r="Y25" s="155"/>
      <c r="Z25" s="155"/>
    </row>
    <row r="26" ht="13.5" customHeight="1">
      <c r="A26" s="177">
        <v>1934.0</v>
      </c>
      <c r="B26" s="180">
        <v>55.8248867145</v>
      </c>
      <c r="C26" s="180">
        <v>62.0663999015</v>
      </c>
      <c r="D26" s="180">
        <v>59.6502988488</v>
      </c>
      <c r="E26" s="180">
        <v>55.5617344334</v>
      </c>
      <c r="F26" s="180">
        <v>46.6504001212</v>
      </c>
      <c r="G26" s="180">
        <v>38.2292274817</v>
      </c>
      <c r="H26" s="180">
        <v>29.8611367789</v>
      </c>
      <c r="I26" s="180">
        <v>25.8401908796</v>
      </c>
      <c r="J26" s="180">
        <v>22.0066338035</v>
      </c>
      <c r="K26" s="180">
        <v>18.3854379736</v>
      </c>
      <c r="L26" s="180">
        <v>15.0444529925</v>
      </c>
      <c r="M26" s="180">
        <v>11.9811304027</v>
      </c>
      <c r="N26" s="180">
        <v>9.2863530323</v>
      </c>
      <c r="O26" s="180">
        <v>6.9921157698</v>
      </c>
      <c r="P26" s="180">
        <v>5.1387570275</v>
      </c>
      <c r="Q26" s="179">
        <v>3.717242342</v>
      </c>
      <c r="R26" s="155"/>
      <c r="S26" s="155"/>
      <c r="T26" s="155"/>
      <c r="U26" s="155"/>
      <c r="V26" s="155"/>
      <c r="W26" s="155"/>
      <c r="X26" s="155"/>
      <c r="Y26" s="155"/>
      <c r="Z26" s="155"/>
    </row>
    <row r="27" ht="13.5" customHeight="1">
      <c r="A27" s="177">
        <v>1935.0</v>
      </c>
      <c r="B27" s="180">
        <v>55.7642824259</v>
      </c>
      <c r="C27" s="180">
        <v>61.8056213879</v>
      </c>
      <c r="D27" s="180">
        <v>59.3453342026</v>
      </c>
      <c r="E27" s="180">
        <v>55.1698203696</v>
      </c>
      <c r="F27" s="180">
        <v>46.3548606168</v>
      </c>
      <c r="G27" s="180">
        <v>37.8573452647</v>
      </c>
      <c r="H27" s="180">
        <v>29.4502995603</v>
      </c>
      <c r="I27" s="180">
        <v>25.4411139866</v>
      </c>
      <c r="J27" s="180">
        <v>21.6116426853</v>
      </c>
      <c r="K27" s="180">
        <v>17.9830807829</v>
      </c>
      <c r="L27" s="180">
        <v>14.6081269993</v>
      </c>
      <c r="M27" s="180">
        <v>11.5194991724</v>
      </c>
      <c r="N27" s="180">
        <v>8.7879199654</v>
      </c>
      <c r="O27" s="180">
        <v>6.4825061753</v>
      </c>
      <c r="P27" s="180">
        <v>4.6349112483</v>
      </c>
      <c r="Q27" s="179">
        <v>3.2661852992</v>
      </c>
      <c r="R27" s="155"/>
      <c r="S27" s="155"/>
      <c r="T27" s="155"/>
      <c r="U27" s="155"/>
      <c r="V27" s="155"/>
      <c r="W27" s="155"/>
      <c r="X27" s="155"/>
      <c r="Y27" s="155"/>
      <c r="Z27" s="155"/>
    </row>
    <row r="28" ht="13.5" customHeight="1">
      <c r="A28" s="177">
        <v>1936.0</v>
      </c>
      <c r="B28" s="180">
        <v>56.1681188795</v>
      </c>
      <c r="C28" s="180">
        <v>62.1373796242</v>
      </c>
      <c r="D28" s="180">
        <v>59.7054438026</v>
      </c>
      <c r="E28" s="180">
        <v>55.5087967071</v>
      </c>
      <c r="F28" s="180">
        <v>46.6563046022</v>
      </c>
      <c r="G28" s="180">
        <v>38.1260547053</v>
      </c>
      <c r="H28" s="180">
        <v>29.632463069</v>
      </c>
      <c r="I28" s="180">
        <v>25.5785145984</v>
      </c>
      <c r="J28" s="180">
        <v>21.7336602547</v>
      </c>
      <c r="K28" s="180">
        <v>18.1007009668</v>
      </c>
      <c r="L28" s="180">
        <v>14.7407932024</v>
      </c>
      <c r="M28" s="180">
        <v>11.6774511478</v>
      </c>
      <c r="N28" s="180">
        <v>8.9817609635</v>
      </c>
      <c r="O28" s="180">
        <v>6.6941799554</v>
      </c>
      <c r="P28" s="180">
        <v>4.8315555778</v>
      </c>
      <c r="Q28" s="179">
        <v>3.4365330548</v>
      </c>
      <c r="R28" s="155"/>
      <c r="S28" s="155"/>
      <c r="T28" s="155"/>
      <c r="U28" s="155"/>
      <c r="V28" s="155"/>
      <c r="W28" s="155"/>
      <c r="X28" s="155"/>
      <c r="Y28" s="155"/>
      <c r="Z28" s="155"/>
    </row>
    <row r="29" ht="13.5" customHeight="1">
      <c r="A29" s="177">
        <v>1937.0</v>
      </c>
      <c r="B29" s="180">
        <v>56.4490536865</v>
      </c>
      <c r="C29" s="180">
        <v>62.3103714817</v>
      </c>
      <c r="D29" s="180">
        <v>59.7563687437</v>
      </c>
      <c r="E29" s="180">
        <v>55.5311199921</v>
      </c>
      <c r="F29" s="180">
        <v>46.6400051894</v>
      </c>
      <c r="G29" s="180">
        <v>38.1252150909</v>
      </c>
      <c r="H29" s="180">
        <v>29.5864733288</v>
      </c>
      <c r="I29" s="180">
        <v>25.5298516913</v>
      </c>
      <c r="J29" s="180">
        <v>21.6758066218</v>
      </c>
      <c r="K29" s="180">
        <v>18.0091265727</v>
      </c>
      <c r="L29" s="180">
        <v>14.6537277649</v>
      </c>
      <c r="M29" s="180">
        <v>11.6075869028</v>
      </c>
      <c r="N29" s="180">
        <v>8.9284606975</v>
      </c>
      <c r="O29" s="180">
        <v>6.6649601517</v>
      </c>
      <c r="P29" s="180">
        <v>4.860037446</v>
      </c>
      <c r="Q29" s="179">
        <v>3.5177177279</v>
      </c>
      <c r="R29" s="155"/>
      <c r="S29" s="155"/>
      <c r="T29" s="155"/>
      <c r="U29" s="155"/>
      <c r="V29" s="155"/>
      <c r="W29" s="155"/>
      <c r="X29" s="155"/>
      <c r="Y29" s="155"/>
      <c r="Z29" s="155"/>
    </row>
    <row r="30" ht="13.5" customHeight="1">
      <c r="A30" s="177">
        <v>1938.0</v>
      </c>
      <c r="B30" s="180">
        <v>55.866225764</v>
      </c>
      <c r="C30" s="180">
        <v>62.0367329434</v>
      </c>
      <c r="D30" s="180">
        <v>59.5172249748</v>
      </c>
      <c r="E30" s="180">
        <v>55.2122302192</v>
      </c>
      <c r="F30" s="180">
        <v>46.3429878111</v>
      </c>
      <c r="G30" s="180">
        <v>37.8842527519</v>
      </c>
      <c r="H30" s="180">
        <v>29.3254975424</v>
      </c>
      <c r="I30" s="180">
        <v>25.2746916228</v>
      </c>
      <c r="J30" s="180">
        <v>21.4196030837</v>
      </c>
      <c r="K30" s="180">
        <v>17.7683025592</v>
      </c>
      <c r="L30" s="180">
        <v>14.4519211469</v>
      </c>
      <c r="M30" s="180">
        <v>11.4213902007</v>
      </c>
      <c r="N30" s="180">
        <v>8.7361468302</v>
      </c>
      <c r="O30" s="180">
        <v>6.5123016226</v>
      </c>
      <c r="P30" s="180">
        <v>4.7195010181</v>
      </c>
      <c r="Q30" s="179">
        <v>3.4308511098</v>
      </c>
      <c r="R30" s="155"/>
      <c r="S30" s="155"/>
      <c r="T30" s="155"/>
      <c r="U30" s="155"/>
      <c r="V30" s="155"/>
      <c r="W30" s="155"/>
      <c r="X30" s="155"/>
      <c r="Y30" s="155"/>
      <c r="Z30" s="155"/>
    </row>
    <row r="31" ht="13.5" customHeight="1">
      <c r="A31" s="177">
        <v>1939.0</v>
      </c>
      <c r="B31" s="180">
        <v>56.1536080683</v>
      </c>
      <c r="C31" s="180">
        <v>61.9438595079</v>
      </c>
      <c r="D31" s="180">
        <v>59.5160732741</v>
      </c>
      <c r="E31" s="180">
        <v>55.2676901144</v>
      </c>
      <c r="F31" s="180">
        <v>46.3595516088</v>
      </c>
      <c r="G31" s="180">
        <v>37.736161952</v>
      </c>
      <c r="H31" s="180">
        <v>29.1547308972</v>
      </c>
      <c r="I31" s="180">
        <v>25.1401889443</v>
      </c>
      <c r="J31" s="180">
        <v>21.3421827387</v>
      </c>
      <c r="K31" s="180">
        <v>17.7750160543</v>
      </c>
      <c r="L31" s="180">
        <v>14.4858252157</v>
      </c>
      <c r="M31" s="180">
        <v>11.4714723841</v>
      </c>
      <c r="N31" s="180">
        <v>8.7856533085</v>
      </c>
      <c r="O31" s="180">
        <v>6.5041918259</v>
      </c>
      <c r="P31" s="180">
        <v>4.6967458911</v>
      </c>
      <c r="Q31" s="179">
        <v>3.3597189432</v>
      </c>
      <c r="R31" s="155"/>
      <c r="S31" s="155"/>
      <c r="T31" s="155"/>
      <c r="U31" s="155"/>
      <c r="V31" s="155"/>
      <c r="W31" s="155"/>
      <c r="X31" s="155"/>
      <c r="Y31" s="155"/>
      <c r="Z31" s="155"/>
    </row>
    <row r="32" ht="13.5" customHeight="1">
      <c r="A32" s="177">
        <v>1940.0</v>
      </c>
      <c r="B32" s="180">
        <v>56.3546965086</v>
      </c>
      <c r="C32" s="180">
        <v>62.2268095774</v>
      </c>
      <c r="D32" s="180">
        <v>59.5697298931</v>
      </c>
      <c r="E32" s="180">
        <v>55.1577400894</v>
      </c>
      <c r="F32" s="180">
        <v>46.1870520378</v>
      </c>
      <c r="G32" s="180">
        <v>37.5020011336</v>
      </c>
      <c r="H32" s="180">
        <v>28.8755372399</v>
      </c>
      <c r="I32" s="180">
        <v>24.8557108866</v>
      </c>
      <c r="J32" s="180">
        <v>21.0059225139</v>
      </c>
      <c r="K32" s="180">
        <v>17.3957608623</v>
      </c>
      <c r="L32" s="180">
        <v>14.1208460311</v>
      </c>
      <c r="M32" s="180">
        <v>11.1742540212</v>
      </c>
      <c r="N32" s="180">
        <v>8.536141621</v>
      </c>
      <c r="O32" s="180">
        <v>6.2345174615</v>
      </c>
      <c r="P32" s="180">
        <v>4.450497926</v>
      </c>
      <c r="Q32" s="179">
        <v>3.1401994524</v>
      </c>
      <c r="R32" s="155"/>
      <c r="S32" s="155"/>
      <c r="T32" s="155"/>
      <c r="U32" s="155"/>
      <c r="V32" s="155"/>
      <c r="W32" s="155"/>
      <c r="X32" s="155"/>
      <c r="Y32" s="155"/>
      <c r="Z32" s="155"/>
    </row>
    <row r="33" ht="13.5" customHeight="1">
      <c r="A33" s="177">
        <v>1941.0</v>
      </c>
      <c r="B33" s="180">
        <v>56.39864327</v>
      </c>
      <c r="C33" s="180">
        <v>62.1347647925</v>
      </c>
      <c r="D33" s="180">
        <v>59.661249727</v>
      </c>
      <c r="E33" s="180">
        <v>55.3945552902</v>
      </c>
      <c r="F33" s="180">
        <v>46.399463419</v>
      </c>
      <c r="G33" s="180">
        <v>37.7487582166</v>
      </c>
      <c r="H33" s="180">
        <v>29.142719065</v>
      </c>
      <c r="I33" s="180">
        <v>25.1291037257</v>
      </c>
      <c r="J33" s="180">
        <v>21.3462905249</v>
      </c>
      <c r="K33" s="180">
        <v>17.8221677351</v>
      </c>
      <c r="L33" s="180">
        <v>14.5189824707</v>
      </c>
      <c r="M33" s="180">
        <v>11.4909133733</v>
      </c>
      <c r="N33" s="180">
        <v>8.7554810365</v>
      </c>
      <c r="O33" s="180">
        <v>6.4583233716</v>
      </c>
      <c r="P33" s="180">
        <v>4.5962350632</v>
      </c>
      <c r="Q33" s="179">
        <v>3.2237627693</v>
      </c>
      <c r="R33" s="155"/>
      <c r="S33" s="155"/>
      <c r="T33" s="155"/>
      <c r="U33" s="155"/>
      <c r="V33" s="155"/>
      <c r="W33" s="155"/>
      <c r="X33" s="155"/>
      <c r="Y33" s="155"/>
      <c r="Z33" s="155"/>
    </row>
    <row r="34" ht="13.5" customHeight="1">
      <c r="A34" s="177">
        <v>1942.0</v>
      </c>
      <c r="B34" s="180">
        <v>55.4400984215</v>
      </c>
      <c r="C34" s="180">
        <v>61.0809996719</v>
      </c>
      <c r="D34" s="180">
        <v>58.7385716551</v>
      </c>
      <c r="E34" s="180">
        <v>54.6355858802</v>
      </c>
      <c r="F34" s="180">
        <v>45.8178519095</v>
      </c>
      <c r="G34" s="180">
        <v>37.4148822635</v>
      </c>
      <c r="H34" s="180">
        <v>29.015223153</v>
      </c>
      <c r="I34" s="180">
        <v>25.1233523434</v>
      </c>
      <c r="J34" s="180">
        <v>21.427444249</v>
      </c>
      <c r="K34" s="180">
        <v>17.9989190849</v>
      </c>
      <c r="L34" s="180">
        <v>14.7439060717</v>
      </c>
      <c r="M34" s="180">
        <v>11.7559665264</v>
      </c>
      <c r="N34" s="180">
        <v>9.0394531274</v>
      </c>
      <c r="O34" s="180">
        <v>6.7181795113</v>
      </c>
      <c r="P34" s="180">
        <v>4.9173110932</v>
      </c>
      <c r="Q34" s="179">
        <v>3.6273534733</v>
      </c>
      <c r="R34" s="155"/>
      <c r="S34" s="155"/>
      <c r="T34" s="155"/>
      <c r="U34" s="155"/>
      <c r="V34" s="155"/>
      <c r="W34" s="155"/>
      <c r="X34" s="155"/>
      <c r="Y34" s="155"/>
      <c r="Z34" s="155"/>
    </row>
    <row r="35" ht="13.5" customHeight="1">
      <c r="A35" s="177">
        <v>1943.0</v>
      </c>
      <c r="B35" s="180">
        <v>56.0990334091</v>
      </c>
      <c r="C35" s="180">
        <v>62.2014095969</v>
      </c>
      <c r="D35" s="180">
        <v>59.8374989256</v>
      </c>
      <c r="E35" s="180">
        <v>55.7357323455</v>
      </c>
      <c r="F35" s="180">
        <v>46.9776276557</v>
      </c>
      <c r="G35" s="180">
        <v>38.4864164644</v>
      </c>
      <c r="H35" s="180">
        <v>29.8994828782</v>
      </c>
      <c r="I35" s="180">
        <v>25.8308638245</v>
      </c>
      <c r="J35" s="180">
        <v>21.9673533319</v>
      </c>
      <c r="K35" s="180">
        <v>18.3943832297</v>
      </c>
      <c r="L35" s="180">
        <v>15.0788870275</v>
      </c>
      <c r="M35" s="180">
        <v>12.0496623088</v>
      </c>
      <c r="N35" s="180">
        <v>9.3102580831</v>
      </c>
      <c r="O35" s="180">
        <v>6.9220386529</v>
      </c>
      <c r="P35" s="180">
        <v>5.001073454</v>
      </c>
      <c r="Q35" s="179">
        <v>3.6007903589</v>
      </c>
      <c r="R35" s="155"/>
      <c r="S35" s="155"/>
      <c r="T35" s="155"/>
      <c r="U35" s="155"/>
      <c r="V35" s="155"/>
      <c r="W35" s="155"/>
      <c r="X35" s="155"/>
      <c r="Y35" s="155"/>
      <c r="Z35" s="155"/>
    </row>
    <row r="36" ht="13.5" customHeight="1">
      <c r="A36" s="177">
        <v>1944.0</v>
      </c>
      <c r="B36" s="180">
        <v>56.6474049947</v>
      </c>
      <c r="C36" s="180">
        <v>62.5739248419</v>
      </c>
      <c r="D36" s="180">
        <v>59.7991122225</v>
      </c>
      <c r="E36" s="180">
        <v>55.3616787118</v>
      </c>
      <c r="F36" s="180">
        <v>46.6031683739</v>
      </c>
      <c r="G36" s="180">
        <v>38.2806706785</v>
      </c>
      <c r="H36" s="180">
        <v>29.6730481133</v>
      </c>
      <c r="I36" s="180">
        <v>25.588316204</v>
      </c>
      <c r="J36" s="180">
        <v>21.7521702498</v>
      </c>
      <c r="K36" s="180">
        <v>18.2058301275</v>
      </c>
      <c r="L36" s="180">
        <v>14.8805790565</v>
      </c>
      <c r="M36" s="180">
        <v>11.8270316949</v>
      </c>
      <c r="N36" s="180">
        <v>9.0977807947</v>
      </c>
      <c r="O36" s="180">
        <v>6.7241540185</v>
      </c>
      <c r="P36" s="180">
        <v>4.8125573003</v>
      </c>
      <c r="Q36" s="179">
        <v>3.4033033361</v>
      </c>
      <c r="R36" s="155"/>
      <c r="S36" s="155"/>
      <c r="T36" s="155"/>
      <c r="U36" s="155"/>
      <c r="V36" s="155"/>
      <c r="W36" s="155"/>
      <c r="X36" s="155"/>
      <c r="Y36" s="155"/>
      <c r="Z36" s="155"/>
    </row>
    <row r="37" ht="13.5" customHeight="1">
      <c r="A37" s="177">
        <v>1945.0</v>
      </c>
      <c r="B37" s="180">
        <v>50.4321848694</v>
      </c>
      <c r="C37" s="180">
        <v>56.708069368</v>
      </c>
      <c r="D37" s="180">
        <v>53.933614442</v>
      </c>
      <c r="E37" s="180">
        <v>49.7329029091</v>
      </c>
      <c r="F37" s="180">
        <v>41.9328274378</v>
      </c>
      <c r="G37" s="180">
        <v>35.0729749577</v>
      </c>
      <c r="H37" s="180">
        <v>27.7234565598</v>
      </c>
      <c r="I37" s="180">
        <v>24.067598842</v>
      </c>
      <c r="J37" s="180">
        <v>20.6296209334</v>
      </c>
      <c r="K37" s="180">
        <v>17.3700712464</v>
      </c>
      <c r="L37" s="180">
        <v>14.2978113251</v>
      </c>
      <c r="M37" s="180">
        <v>11.4763745211</v>
      </c>
      <c r="N37" s="180">
        <v>8.8758070625</v>
      </c>
      <c r="O37" s="180">
        <v>6.6384840987</v>
      </c>
      <c r="P37" s="180">
        <v>4.7839810968</v>
      </c>
      <c r="Q37" s="179">
        <v>3.4876653377</v>
      </c>
      <c r="R37" s="155"/>
      <c r="S37" s="155"/>
      <c r="T37" s="155"/>
      <c r="U37" s="155"/>
      <c r="V37" s="155"/>
      <c r="W37" s="155"/>
      <c r="X37" s="155"/>
      <c r="Y37" s="155"/>
      <c r="Z37" s="155"/>
    </row>
    <row r="38" ht="13.5" customHeight="1">
      <c r="A38" s="177">
        <v>1946.0</v>
      </c>
      <c r="B38" s="180">
        <v>57.9273753954</v>
      </c>
      <c r="C38" s="180">
        <v>63.4670098717</v>
      </c>
      <c r="D38" s="180">
        <v>60.5544572844</v>
      </c>
      <c r="E38" s="180">
        <v>56.0153017477</v>
      </c>
      <c r="F38" s="180">
        <v>47.0247554517</v>
      </c>
      <c r="G38" s="180">
        <v>38.6826701851</v>
      </c>
      <c r="H38" s="180">
        <v>30.0258342017</v>
      </c>
      <c r="I38" s="180">
        <v>25.8165158973</v>
      </c>
      <c r="J38" s="180">
        <v>21.8802058003</v>
      </c>
      <c r="K38" s="180">
        <v>18.2420330986</v>
      </c>
      <c r="L38" s="180">
        <v>14.922972369</v>
      </c>
      <c r="M38" s="180">
        <v>11.9045796651</v>
      </c>
      <c r="N38" s="180">
        <v>9.2113553133</v>
      </c>
      <c r="O38" s="180">
        <v>6.9291102795</v>
      </c>
      <c r="P38" s="180">
        <v>5.0967823978</v>
      </c>
      <c r="Q38" s="179">
        <v>3.701668508</v>
      </c>
      <c r="R38" s="155"/>
      <c r="S38" s="155"/>
      <c r="T38" s="155"/>
      <c r="U38" s="155"/>
      <c r="V38" s="155"/>
      <c r="W38" s="155"/>
      <c r="X38" s="155"/>
      <c r="Y38" s="155"/>
      <c r="Z38" s="155"/>
    </row>
    <row r="39" ht="13.5" customHeight="1">
      <c r="A39" s="177">
        <v>1947.0</v>
      </c>
      <c r="B39" s="180">
        <v>60.2158916652</v>
      </c>
      <c r="C39" s="180">
        <v>64.8625826866</v>
      </c>
      <c r="D39" s="180">
        <v>61.6965857392</v>
      </c>
      <c r="E39" s="180">
        <v>57.0502058634</v>
      </c>
      <c r="F39" s="180">
        <v>47.8250050536</v>
      </c>
      <c r="G39" s="180">
        <v>39.1468655573</v>
      </c>
      <c r="H39" s="180">
        <v>30.3409498431</v>
      </c>
      <c r="I39" s="180">
        <v>26.0992631776</v>
      </c>
      <c r="J39" s="180">
        <v>22.0848762653</v>
      </c>
      <c r="K39" s="180">
        <v>18.344559729</v>
      </c>
      <c r="L39" s="180">
        <v>14.9368286255</v>
      </c>
      <c r="M39" s="180">
        <v>11.8884549214</v>
      </c>
      <c r="N39" s="180">
        <v>9.1696607787</v>
      </c>
      <c r="O39" s="180">
        <v>6.796992193</v>
      </c>
      <c r="P39" s="180">
        <v>4.9040421275</v>
      </c>
      <c r="Q39" s="179">
        <v>3.5082143922</v>
      </c>
      <c r="R39" s="155"/>
      <c r="S39" s="155"/>
      <c r="T39" s="155"/>
      <c r="U39" s="155"/>
      <c r="V39" s="155"/>
      <c r="W39" s="155"/>
      <c r="X39" s="155"/>
      <c r="Y39" s="155"/>
      <c r="Z39" s="155"/>
    </row>
    <row r="40" ht="13.5" customHeight="1">
      <c r="A40" s="177">
        <v>1948.0</v>
      </c>
      <c r="B40" s="180">
        <v>61.5565857255</v>
      </c>
      <c r="C40" s="180">
        <v>65.5954218009</v>
      </c>
      <c r="D40" s="180">
        <v>62.3361869482</v>
      </c>
      <c r="E40" s="180">
        <v>57.7087969612</v>
      </c>
      <c r="F40" s="180">
        <v>48.470869663</v>
      </c>
      <c r="G40" s="180">
        <v>39.6728928074</v>
      </c>
      <c r="H40" s="180">
        <v>30.759564323</v>
      </c>
      <c r="I40" s="180">
        <v>26.4668816579</v>
      </c>
      <c r="J40" s="180">
        <v>22.4072235178</v>
      </c>
      <c r="K40" s="180">
        <v>18.6382893095</v>
      </c>
      <c r="L40" s="180">
        <v>15.1984445524</v>
      </c>
      <c r="M40" s="180">
        <v>12.1338823029</v>
      </c>
      <c r="N40" s="180">
        <v>9.4243272622</v>
      </c>
      <c r="O40" s="180">
        <v>7.0759358935</v>
      </c>
      <c r="P40" s="180">
        <v>5.1497360177</v>
      </c>
      <c r="Q40" s="179">
        <v>3.696616278</v>
      </c>
      <c r="R40" s="155"/>
      <c r="S40" s="155"/>
      <c r="T40" s="155"/>
      <c r="U40" s="155"/>
      <c r="V40" s="155"/>
      <c r="W40" s="155"/>
      <c r="X40" s="155"/>
      <c r="Y40" s="155"/>
      <c r="Z40" s="155"/>
    </row>
    <row r="41" ht="13.5" customHeight="1">
      <c r="A41" s="177">
        <v>1949.0</v>
      </c>
      <c r="B41" s="180">
        <v>61.3320089124</v>
      </c>
      <c r="C41" s="180">
        <v>65.1726708236</v>
      </c>
      <c r="D41" s="180">
        <v>61.9480251169</v>
      </c>
      <c r="E41" s="180">
        <v>57.2724766292</v>
      </c>
      <c r="F41" s="180">
        <v>48.0249813076</v>
      </c>
      <c r="G41" s="180">
        <v>39.2390974919</v>
      </c>
      <c r="H41" s="180">
        <v>30.3193307904</v>
      </c>
      <c r="I41" s="180">
        <v>26.0159929061</v>
      </c>
      <c r="J41" s="180">
        <v>21.9555912886</v>
      </c>
      <c r="K41" s="180">
        <v>18.1945052744</v>
      </c>
      <c r="L41" s="180">
        <v>14.8032688622</v>
      </c>
      <c r="M41" s="180">
        <v>11.7684719321</v>
      </c>
      <c r="N41" s="180">
        <v>9.1011004715</v>
      </c>
      <c r="O41" s="180">
        <v>6.9441980136</v>
      </c>
      <c r="P41" s="180">
        <v>5.1631249123</v>
      </c>
      <c r="Q41" s="179">
        <v>3.7974264761</v>
      </c>
      <c r="R41" s="155"/>
      <c r="S41" s="155"/>
      <c r="T41" s="155"/>
      <c r="U41" s="155"/>
      <c r="V41" s="155"/>
      <c r="W41" s="155"/>
      <c r="X41" s="155"/>
      <c r="Y41" s="155"/>
      <c r="Z41" s="155"/>
    </row>
    <row r="42" ht="13.5" customHeight="1">
      <c r="A42" s="177">
        <v>1950.0</v>
      </c>
      <c r="B42" s="180">
        <v>62.0097610138</v>
      </c>
      <c r="C42" s="180">
        <v>65.8325164876</v>
      </c>
      <c r="D42" s="180">
        <v>62.5296605287</v>
      </c>
      <c r="E42" s="180">
        <v>57.8020811754</v>
      </c>
      <c r="F42" s="180">
        <v>48.48767096</v>
      </c>
      <c r="G42" s="180">
        <v>39.5689720379</v>
      </c>
      <c r="H42" s="180">
        <v>30.6201173222</v>
      </c>
      <c r="I42" s="180">
        <v>26.2967268131</v>
      </c>
      <c r="J42" s="180">
        <v>22.1546957085</v>
      </c>
      <c r="K42" s="180">
        <v>18.3862741193</v>
      </c>
      <c r="L42" s="180">
        <v>14.9422845621</v>
      </c>
      <c r="M42" s="180">
        <v>11.9267313656</v>
      </c>
      <c r="N42" s="180">
        <v>9.2265059694</v>
      </c>
      <c r="O42" s="180">
        <v>7.02830013</v>
      </c>
      <c r="P42" s="180">
        <v>5.218241032</v>
      </c>
      <c r="Q42" s="179">
        <v>3.8193587383</v>
      </c>
      <c r="R42" s="155"/>
      <c r="S42" s="155"/>
      <c r="T42" s="155"/>
      <c r="U42" s="155"/>
      <c r="V42" s="155"/>
      <c r="W42" s="155"/>
      <c r="X42" s="155"/>
      <c r="Y42" s="155"/>
      <c r="Z42" s="155"/>
    </row>
    <row r="43" ht="13.5" customHeight="1">
      <c r="A43" s="177">
        <v>1951.0</v>
      </c>
      <c r="B43" s="180">
        <v>62.9193797104</v>
      </c>
      <c r="C43" s="180">
        <v>66.1153140432</v>
      </c>
      <c r="D43" s="180">
        <v>62.8121651295</v>
      </c>
      <c r="E43" s="180">
        <v>58.0743677511</v>
      </c>
      <c r="F43" s="180">
        <v>48.6741003771</v>
      </c>
      <c r="G43" s="180">
        <v>39.663644236</v>
      </c>
      <c r="H43" s="180">
        <v>30.6584551264</v>
      </c>
      <c r="I43" s="180">
        <v>26.2888594743</v>
      </c>
      <c r="J43" s="180">
        <v>22.1502509371</v>
      </c>
      <c r="K43" s="180">
        <v>18.3901306367</v>
      </c>
      <c r="L43" s="180">
        <v>14.9606940548</v>
      </c>
      <c r="M43" s="180">
        <v>11.9445460432</v>
      </c>
      <c r="N43" s="180">
        <v>9.2586808682</v>
      </c>
      <c r="O43" s="180">
        <v>6.9983727858</v>
      </c>
      <c r="P43" s="180">
        <v>5.2535944866</v>
      </c>
      <c r="Q43" s="179">
        <v>3.8780510116</v>
      </c>
      <c r="R43" s="155"/>
      <c r="S43" s="155"/>
      <c r="T43" s="155"/>
      <c r="U43" s="155"/>
      <c r="V43" s="155"/>
      <c r="W43" s="155"/>
      <c r="X43" s="155"/>
      <c r="Y43" s="155"/>
      <c r="Z43" s="155"/>
    </row>
    <row r="44" ht="13.5" customHeight="1">
      <c r="A44" s="177">
        <v>1952.0</v>
      </c>
      <c r="B44" s="180">
        <v>64.651809781</v>
      </c>
      <c r="C44" s="180">
        <v>67.0276748986</v>
      </c>
      <c r="D44" s="180">
        <v>63.5770821031</v>
      </c>
      <c r="E44" s="180">
        <v>58.8115153543</v>
      </c>
      <c r="F44" s="180">
        <v>49.3300022923</v>
      </c>
      <c r="G44" s="180">
        <v>40.2071635193</v>
      </c>
      <c r="H44" s="180">
        <v>31.1286338047</v>
      </c>
      <c r="I44" s="180">
        <v>26.706636045</v>
      </c>
      <c r="J44" s="180">
        <v>22.5341051028</v>
      </c>
      <c r="K44" s="180">
        <v>18.7214999814</v>
      </c>
      <c r="L44" s="180">
        <v>15.2683052445</v>
      </c>
      <c r="M44" s="180">
        <v>12.1611128881</v>
      </c>
      <c r="N44" s="180">
        <v>9.4484710776</v>
      </c>
      <c r="O44" s="180">
        <v>7.102054705</v>
      </c>
      <c r="P44" s="180">
        <v>5.4266491097</v>
      </c>
      <c r="Q44" s="179">
        <v>3.9596897987</v>
      </c>
      <c r="R44" s="155"/>
      <c r="S44" s="155"/>
      <c r="T44" s="155"/>
      <c r="U44" s="155"/>
      <c r="V44" s="155"/>
      <c r="W44" s="155"/>
      <c r="X44" s="155"/>
      <c r="Y44" s="155"/>
      <c r="Z44" s="155"/>
    </row>
    <row r="45" ht="13.5" customHeight="1">
      <c r="A45" s="177">
        <v>1953.0</v>
      </c>
      <c r="B45" s="180">
        <v>65.4257596695</v>
      </c>
      <c r="C45" s="180">
        <v>66.9287821797</v>
      </c>
      <c r="D45" s="180">
        <v>63.4747446428</v>
      </c>
      <c r="E45" s="180">
        <v>58.6910948945</v>
      </c>
      <c r="F45" s="180">
        <v>49.2450100237</v>
      </c>
      <c r="G45" s="180">
        <v>40.0705434897</v>
      </c>
      <c r="H45" s="180">
        <v>30.9229055586</v>
      </c>
      <c r="I45" s="180">
        <v>26.4836906232</v>
      </c>
      <c r="J45" s="180">
        <v>22.2554724971</v>
      </c>
      <c r="K45" s="180">
        <v>18.4151640131</v>
      </c>
      <c r="L45" s="180">
        <v>14.9341195485</v>
      </c>
      <c r="M45" s="180">
        <v>11.83521902</v>
      </c>
      <c r="N45" s="180">
        <v>9.175918658</v>
      </c>
      <c r="O45" s="180">
        <v>6.8634965112</v>
      </c>
      <c r="P45" s="180">
        <v>5.1349353364</v>
      </c>
      <c r="Q45" s="179">
        <v>3.8493142396</v>
      </c>
      <c r="R45" s="155"/>
      <c r="S45" s="155"/>
      <c r="T45" s="155"/>
      <c r="U45" s="155"/>
      <c r="V45" s="155"/>
      <c r="W45" s="155"/>
      <c r="X45" s="155"/>
      <c r="Y45" s="155"/>
      <c r="Z45" s="155"/>
    </row>
    <row r="46" ht="13.5" customHeight="1">
      <c r="A46" s="177">
        <v>1954.0</v>
      </c>
      <c r="B46" s="180">
        <v>65.7694477645</v>
      </c>
      <c r="C46" s="180">
        <v>67.0412127934</v>
      </c>
      <c r="D46" s="180">
        <v>63.5003022305</v>
      </c>
      <c r="E46" s="180">
        <v>58.6713548314</v>
      </c>
      <c r="F46" s="180">
        <v>49.1860122899</v>
      </c>
      <c r="G46" s="180">
        <v>39.9582902913</v>
      </c>
      <c r="H46" s="180">
        <v>30.7576256667</v>
      </c>
      <c r="I46" s="180">
        <v>26.2936014296</v>
      </c>
      <c r="J46" s="180">
        <v>22.0566180264</v>
      </c>
      <c r="K46" s="180">
        <v>18.1543108365</v>
      </c>
      <c r="L46" s="180">
        <v>14.7324411095</v>
      </c>
      <c r="M46" s="180">
        <v>11.6488968526</v>
      </c>
      <c r="N46" s="180">
        <v>9.0889352103</v>
      </c>
      <c r="O46" s="180">
        <v>6.8467656369</v>
      </c>
      <c r="P46" s="180">
        <v>5.205946558</v>
      </c>
      <c r="Q46" s="179">
        <v>4.0383148239</v>
      </c>
      <c r="R46" s="155"/>
      <c r="S46" s="155"/>
      <c r="T46" s="155"/>
      <c r="U46" s="155"/>
      <c r="V46" s="155"/>
      <c r="W46" s="155"/>
      <c r="X46" s="155"/>
      <c r="Y46" s="155"/>
      <c r="Z46" s="155"/>
    </row>
    <row r="47" ht="13.5" customHeight="1">
      <c r="A47" s="177">
        <v>1955.0</v>
      </c>
      <c r="B47" s="180">
        <v>66.6515150634</v>
      </c>
      <c r="C47" s="180">
        <v>67.8205151308</v>
      </c>
      <c r="D47" s="180">
        <v>64.2176939284</v>
      </c>
      <c r="E47" s="180">
        <v>59.425785667</v>
      </c>
      <c r="F47" s="180">
        <v>49.8900571359</v>
      </c>
      <c r="G47" s="180">
        <v>40.6474817846</v>
      </c>
      <c r="H47" s="180">
        <v>31.4123692234</v>
      </c>
      <c r="I47" s="180">
        <v>26.949957323</v>
      </c>
      <c r="J47" s="180">
        <v>22.7280841625</v>
      </c>
      <c r="K47" s="180">
        <v>18.8377212394</v>
      </c>
      <c r="L47" s="180">
        <v>15.4121229747</v>
      </c>
      <c r="M47" s="180">
        <v>12.349332704</v>
      </c>
      <c r="N47" s="180">
        <v>9.6859949571</v>
      </c>
      <c r="O47" s="180">
        <v>7.4218188047</v>
      </c>
      <c r="P47" s="180">
        <v>5.6341911033</v>
      </c>
      <c r="Q47" s="179">
        <v>4.41925867</v>
      </c>
      <c r="R47" s="155"/>
      <c r="S47" s="155"/>
      <c r="T47" s="155"/>
      <c r="U47" s="155"/>
      <c r="V47" s="155"/>
      <c r="W47" s="155"/>
      <c r="X47" s="155"/>
      <c r="Y47" s="155"/>
      <c r="Z47" s="155"/>
    </row>
    <row r="48" ht="13.5" customHeight="1">
      <c r="A48" s="177">
        <v>1956.0</v>
      </c>
      <c r="B48" s="180">
        <v>67.0540245075</v>
      </c>
      <c r="C48" s="180">
        <v>67.9935544769</v>
      </c>
      <c r="D48" s="180">
        <v>64.3580566067</v>
      </c>
      <c r="E48" s="180">
        <v>59.546834078</v>
      </c>
      <c r="F48" s="180">
        <v>50.0087396188</v>
      </c>
      <c r="G48" s="180">
        <v>40.7762048795</v>
      </c>
      <c r="H48" s="180">
        <v>31.5470824446</v>
      </c>
      <c r="I48" s="180">
        <v>27.0369049528</v>
      </c>
      <c r="J48" s="180">
        <v>22.7357755946</v>
      </c>
      <c r="K48" s="180">
        <v>18.8209598025</v>
      </c>
      <c r="L48" s="180">
        <v>15.3306457313</v>
      </c>
      <c r="M48" s="180">
        <v>12.2609886175</v>
      </c>
      <c r="N48" s="180">
        <v>9.5811016709</v>
      </c>
      <c r="O48" s="180">
        <v>7.3135985735</v>
      </c>
      <c r="P48" s="180">
        <v>5.5301997497</v>
      </c>
      <c r="Q48" s="179">
        <v>4.260069397</v>
      </c>
      <c r="R48" s="155"/>
      <c r="S48" s="155"/>
      <c r="T48" s="155"/>
      <c r="U48" s="155"/>
      <c r="V48" s="155"/>
      <c r="W48" s="155"/>
      <c r="X48" s="155"/>
      <c r="Y48" s="155"/>
      <c r="Z48" s="155"/>
    </row>
    <row r="49" ht="13.5" customHeight="1">
      <c r="A49" s="177">
        <v>1957.0</v>
      </c>
      <c r="B49" s="180">
        <v>66.6896151214</v>
      </c>
      <c r="C49" s="180">
        <v>67.5792519217</v>
      </c>
      <c r="D49" s="180">
        <v>63.9487836901</v>
      </c>
      <c r="E49" s="180">
        <v>59.1766507772</v>
      </c>
      <c r="F49" s="180">
        <v>49.7309018292</v>
      </c>
      <c r="G49" s="180">
        <v>40.5019083388</v>
      </c>
      <c r="H49" s="180">
        <v>31.2742256563</v>
      </c>
      <c r="I49" s="180">
        <v>26.7565664395</v>
      </c>
      <c r="J49" s="180">
        <v>22.458423227</v>
      </c>
      <c r="K49" s="180">
        <v>18.5115471366</v>
      </c>
      <c r="L49" s="180">
        <v>15.0505564064</v>
      </c>
      <c r="M49" s="180">
        <v>11.9910406406</v>
      </c>
      <c r="N49" s="180">
        <v>9.3473439904</v>
      </c>
      <c r="O49" s="180">
        <v>7.201128943</v>
      </c>
      <c r="P49" s="180">
        <v>5.4268021987</v>
      </c>
      <c r="Q49" s="179">
        <v>4.2180341113</v>
      </c>
      <c r="R49" s="155"/>
      <c r="S49" s="155"/>
      <c r="T49" s="155"/>
      <c r="U49" s="155"/>
      <c r="V49" s="155"/>
      <c r="W49" s="155"/>
      <c r="X49" s="155"/>
      <c r="Y49" s="155"/>
      <c r="Z49" s="155"/>
    </row>
    <row r="50" ht="13.5" customHeight="1">
      <c r="A50" s="177">
        <v>1958.0</v>
      </c>
      <c r="B50" s="180">
        <v>67.6195353527</v>
      </c>
      <c r="C50" s="180">
        <v>68.4565605414</v>
      </c>
      <c r="D50" s="180">
        <v>64.7935253378</v>
      </c>
      <c r="E50" s="180">
        <v>59.9664967294</v>
      </c>
      <c r="F50" s="180">
        <v>50.4375105298</v>
      </c>
      <c r="G50" s="180">
        <v>41.1686377515</v>
      </c>
      <c r="H50" s="180">
        <v>31.891946858</v>
      </c>
      <c r="I50" s="180">
        <v>27.3897363783</v>
      </c>
      <c r="J50" s="180">
        <v>23.04693197</v>
      </c>
      <c r="K50" s="180">
        <v>19.0487971521</v>
      </c>
      <c r="L50" s="180">
        <v>15.5049547185</v>
      </c>
      <c r="M50" s="180">
        <v>12.3710821143</v>
      </c>
      <c r="N50" s="180">
        <v>9.689159614</v>
      </c>
      <c r="O50" s="180">
        <v>7.4475719076</v>
      </c>
      <c r="P50" s="180">
        <v>5.5919698158</v>
      </c>
      <c r="Q50" s="179">
        <v>4.3892882601</v>
      </c>
      <c r="R50" s="155"/>
      <c r="S50" s="155"/>
      <c r="T50" s="155"/>
      <c r="U50" s="155"/>
      <c r="V50" s="155"/>
      <c r="W50" s="155"/>
      <c r="X50" s="155"/>
      <c r="Y50" s="155"/>
      <c r="Z50" s="155"/>
    </row>
    <row r="51" ht="13.5" customHeight="1">
      <c r="A51" s="177">
        <v>1959.0</v>
      </c>
      <c r="B51" s="180">
        <v>67.4954137646</v>
      </c>
      <c r="C51" s="180">
        <v>68.0613525547</v>
      </c>
      <c r="D51" s="180">
        <v>64.3907543798</v>
      </c>
      <c r="E51" s="180">
        <v>59.5611751597</v>
      </c>
      <c r="F51" s="180">
        <v>50.0361114932</v>
      </c>
      <c r="G51" s="180">
        <v>40.8228949154</v>
      </c>
      <c r="H51" s="180">
        <v>31.5555646732</v>
      </c>
      <c r="I51" s="180">
        <v>27.0346206836</v>
      </c>
      <c r="J51" s="180">
        <v>22.7069094015</v>
      </c>
      <c r="K51" s="180">
        <v>18.727133389</v>
      </c>
      <c r="L51" s="180">
        <v>15.1944308219</v>
      </c>
      <c r="M51" s="180">
        <v>12.1505432413</v>
      </c>
      <c r="N51" s="180">
        <v>9.52875818</v>
      </c>
      <c r="O51" s="180">
        <v>7.3603565803</v>
      </c>
      <c r="P51" s="180">
        <v>5.5440081825</v>
      </c>
      <c r="Q51" s="179">
        <v>4.2916803901</v>
      </c>
      <c r="R51" s="155"/>
      <c r="S51" s="155"/>
      <c r="T51" s="155"/>
      <c r="U51" s="155"/>
      <c r="V51" s="155"/>
      <c r="W51" s="155"/>
      <c r="X51" s="155"/>
      <c r="Y51" s="155"/>
      <c r="Z51" s="155"/>
    </row>
    <row r="52" ht="13.5" customHeight="1">
      <c r="A52" s="177">
        <v>1960.0</v>
      </c>
      <c r="B52" s="180">
        <v>67.9554302547</v>
      </c>
      <c r="C52" s="180">
        <v>68.5415387441</v>
      </c>
      <c r="D52" s="180">
        <v>64.8614667292</v>
      </c>
      <c r="E52" s="180">
        <v>60.0081392701</v>
      </c>
      <c r="F52" s="180">
        <v>50.4531601054</v>
      </c>
      <c r="G52" s="180">
        <v>41.2700322884</v>
      </c>
      <c r="H52" s="180">
        <v>32.0186830922</v>
      </c>
      <c r="I52" s="180">
        <v>27.5292889807</v>
      </c>
      <c r="J52" s="180">
        <v>23.2068430635</v>
      </c>
      <c r="K52" s="180">
        <v>19.2081564144</v>
      </c>
      <c r="L52" s="180">
        <v>15.636689892</v>
      </c>
      <c r="M52" s="180">
        <v>12.5938157204</v>
      </c>
      <c r="N52" s="180">
        <v>9.920784685</v>
      </c>
      <c r="O52" s="180">
        <v>7.6884920036</v>
      </c>
      <c r="P52" s="180">
        <v>5.8095853305</v>
      </c>
      <c r="Q52" s="179">
        <v>4.4317170937</v>
      </c>
      <c r="R52" s="155"/>
      <c r="S52" s="155"/>
      <c r="T52" s="155"/>
      <c r="U52" s="155"/>
      <c r="V52" s="155"/>
      <c r="W52" s="155"/>
      <c r="X52" s="155"/>
      <c r="Y52" s="155"/>
      <c r="Z52" s="155"/>
    </row>
    <row r="53" ht="13.5" customHeight="1">
      <c r="A53" s="177">
        <v>1961.0</v>
      </c>
      <c r="B53" s="180">
        <v>67.6526226132</v>
      </c>
      <c r="C53" s="180">
        <v>68.2100228926</v>
      </c>
      <c r="D53" s="180">
        <v>64.529643753</v>
      </c>
      <c r="E53" s="180">
        <v>59.7177689156</v>
      </c>
      <c r="F53" s="180">
        <v>50.17878528</v>
      </c>
      <c r="G53" s="180">
        <v>40.9045220488</v>
      </c>
      <c r="H53" s="180">
        <v>31.6555161714</v>
      </c>
      <c r="I53" s="180">
        <v>27.1588410852</v>
      </c>
      <c r="J53" s="180">
        <v>22.8198388164</v>
      </c>
      <c r="K53" s="180">
        <v>18.7609945808</v>
      </c>
      <c r="L53" s="180">
        <v>15.1375210747</v>
      </c>
      <c r="M53" s="180">
        <v>12.0404090201</v>
      </c>
      <c r="N53" s="180">
        <v>9.3800645055</v>
      </c>
      <c r="O53" s="180">
        <v>7.1074772945</v>
      </c>
      <c r="P53" s="180">
        <v>5.1878831518</v>
      </c>
      <c r="Q53" s="179">
        <v>3.7417499201</v>
      </c>
      <c r="R53" s="155"/>
      <c r="S53" s="155"/>
      <c r="T53" s="155"/>
      <c r="U53" s="155"/>
      <c r="V53" s="155"/>
      <c r="W53" s="155"/>
      <c r="X53" s="155"/>
      <c r="Y53" s="155"/>
      <c r="Z53" s="155"/>
    </row>
    <row r="54" ht="13.5" customHeight="1">
      <c r="A54" s="177">
        <v>1962.0</v>
      </c>
      <c r="B54" s="180">
        <v>66.9021346562</v>
      </c>
      <c r="C54" s="180">
        <v>67.5374513463</v>
      </c>
      <c r="D54" s="180">
        <v>63.8508984164</v>
      </c>
      <c r="E54" s="180">
        <v>59.0576291251</v>
      </c>
      <c r="F54" s="180">
        <v>49.4808783571</v>
      </c>
      <c r="G54" s="180">
        <v>40.2302489605</v>
      </c>
      <c r="H54" s="180">
        <v>30.9558750237</v>
      </c>
      <c r="I54" s="180">
        <v>26.4477886401</v>
      </c>
      <c r="J54" s="180">
        <v>22.1067912271</v>
      </c>
      <c r="K54" s="180">
        <v>18.0840941961</v>
      </c>
      <c r="L54" s="180">
        <v>14.5027476532</v>
      </c>
      <c r="M54" s="180">
        <v>11.4287332426</v>
      </c>
      <c r="N54" s="180">
        <v>8.7830260605</v>
      </c>
      <c r="O54" s="180">
        <v>6.562873937</v>
      </c>
      <c r="P54" s="180">
        <v>4.8124479584</v>
      </c>
      <c r="Q54" s="179">
        <v>3.4553294907</v>
      </c>
      <c r="R54" s="155"/>
      <c r="S54" s="155"/>
      <c r="T54" s="155"/>
      <c r="U54" s="155"/>
      <c r="V54" s="155"/>
      <c r="W54" s="155"/>
      <c r="X54" s="155"/>
      <c r="Y54" s="155"/>
      <c r="Z54" s="155"/>
    </row>
    <row r="55" ht="13.5" customHeight="1">
      <c r="A55" s="177">
        <v>1963.0</v>
      </c>
      <c r="B55" s="180">
        <v>67.317931182</v>
      </c>
      <c r="C55" s="180">
        <v>67.9196924652</v>
      </c>
      <c r="D55" s="180">
        <v>64.2252554434</v>
      </c>
      <c r="E55" s="180">
        <v>59.3787768276</v>
      </c>
      <c r="F55" s="180">
        <v>49.8313468193</v>
      </c>
      <c r="G55" s="180">
        <v>40.5937006675</v>
      </c>
      <c r="H55" s="180">
        <v>31.3619957107</v>
      </c>
      <c r="I55" s="180">
        <v>26.8770243925</v>
      </c>
      <c r="J55" s="180">
        <v>22.5552184798</v>
      </c>
      <c r="K55" s="180">
        <v>18.5220501987</v>
      </c>
      <c r="L55" s="180">
        <v>14.9243840953</v>
      </c>
      <c r="M55" s="180">
        <v>11.8610271208</v>
      </c>
      <c r="N55" s="180">
        <v>9.2440099712</v>
      </c>
      <c r="O55" s="180">
        <v>7.0305219127</v>
      </c>
      <c r="P55" s="180">
        <v>5.178838776</v>
      </c>
      <c r="Q55" s="179">
        <v>3.7515708981</v>
      </c>
      <c r="R55" s="155"/>
      <c r="S55" s="155"/>
      <c r="T55" s="155"/>
      <c r="U55" s="155"/>
      <c r="V55" s="155"/>
      <c r="W55" s="155"/>
      <c r="X55" s="155"/>
      <c r="Y55" s="155"/>
      <c r="Z55" s="155"/>
    </row>
    <row r="56" ht="13.5" customHeight="1">
      <c r="A56" s="177">
        <v>1964.0</v>
      </c>
      <c r="B56" s="180">
        <v>67.5106037342</v>
      </c>
      <c r="C56" s="180">
        <v>68.033405767</v>
      </c>
      <c r="D56" s="180">
        <v>64.3158192587</v>
      </c>
      <c r="E56" s="180">
        <v>59.4820697267</v>
      </c>
      <c r="F56" s="180">
        <v>49.8897079524</v>
      </c>
      <c r="G56" s="180">
        <v>40.626633029</v>
      </c>
      <c r="H56" s="180">
        <v>31.3722166418</v>
      </c>
      <c r="I56" s="180">
        <v>26.9014711067</v>
      </c>
      <c r="J56" s="180">
        <v>22.5680035997</v>
      </c>
      <c r="K56" s="180">
        <v>18.4894310076</v>
      </c>
      <c r="L56" s="180">
        <v>14.8713755959</v>
      </c>
      <c r="M56" s="180">
        <v>11.7901157333</v>
      </c>
      <c r="N56" s="180">
        <v>9.2191554363</v>
      </c>
      <c r="O56" s="180">
        <v>7.0398850118</v>
      </c>
      <c r="P56" s="180">
        <v>5.2330136153</v>
      </c>
      <c r="Q56" s="179">
        <v>3.8865325014</v>
      </c>
      <c r="R56" s="155"/>
      <c r="S56" s="155"/>
      <c r="T56" s="155"/>
      <c r="U56" s="155"/>
      <c r="V56" s="155"/>
      <c r="W56" s="155"/>
      <c r="X56" s="155"/>
      <c r="Y56" s="155"/>
      <c r="Z56" s="155"/>
    </row>
    <row r="57" ht="13.5" customHeight="1">
      <c r="A57" s="177">
        <v>1965.0</v>
      </c>
      <c r="B57" s="180">
        <v>67.1588036203</v>
      </c>
      <c r="C57" s="180">
        <v>67.9698073023</v>
      </c>
      <c r="D57" s="180">
        <v>64.2572985215</v>
      </c>
      <c r="E57" s="180">
        <v>59.4160302739</v>
      </c>
      <c r="F57" s="180">
        <v>49.8408257128</v>
      </c>
      <c r="G57" s="180">
        <v>40.550945709</v>
      </c>
      <c r="H57" s="180">
        <v>31.2945656375</v>
      </c>
      <c r="I57" s="180">
        <v>26.8374605366</v>
      </c>
      <c r="J57" s="180">
        <v>22.5407594183</v>
      </c>
      <c r="K57" s="180">
        <v>18.5179749143</v>
      </c>
      <c r="L57" s="180">
        <v>14.8923394889</v>
      </c>
      <c r="M57" s="180">
        <v>11.7759017915</v>
      </c>
      <c r="N57" s="180">
        <v>9.2157934427</v>
      </c>
      <c r="O57" s="180">
        <v>7.0366181418</v>
      </c>
      <c r="P57" s="180">
        <v>5.1927376456</v>
      </c>
      <c r="Q57" s="179">
        <v>3.7604580349</v>
      </c>
      <c r="R57" s="155"/>
      <c r="S57" s="155"/>
      <c r="T57" s="155"/>
      <c r="U57" s="155"/>
      <c r="V57" s="155"/>
      <c r="W57" s="155"/>
      <c r="X57" s="155"/>
      <c r="Y57" s="155"/>
      <c r="Z57" s="155"/>
    </row>
    <row r="58" ht="13.5" customHeight="1">
      <c r="A58" s="177">
        <v>1966.0</v>
      </c>
      <c r="B58" s="180">
        <v>67.2598841184</v>
      </c>
      <c r="C58" s="180">
        <v>67.9561846916</v>
      </c>
      <c r="D58" s="180">
        <v>64.2465729943</v>
      </c>
      <c r="E58" s="180">
        <v>59.40978779</v>
      </c>
      <c r="F58" s="180">
        <v>49.8510002473</v>
      </c>
      <c r="G58" s="180">
        <v>40.5721453073</v>
      </c>
      <c r="H58" s="180">
        <v>31.3326196283</v>
      </c>
      <c r="I58" s="180">
        <v>26.8729372099</v>
      </c>
      <c r="J58" s="180">
        <v>22.5777358204</v>
      </c>
      <c r="K58" s="180">
        <v>18.5358372843</v>
      </c>
      <c r="L58" s="180">
        <v>14.8711595529</v>
      </c>
      <c r="M58" s="180">
        <v>11.7693961192</v>
      </c>
      <c r="N58" s="180">
        <v>9.1954451491</v>
      </c>
      <c r="O58" s="180">
        <v>7.0486254073</v>
      </c>
      <c r="P58" s="180">
        <v>5.2933039469</v>
      </c>
      <c r="Q58" s="179">
        <v>3.9418832566</v>
      </c>
      <c r="R58" s="155"/>
      <c r="S58" s="155"/>
      <c r="T58" s="155"/>
      <c r="U58" s="155"/>
      <c r="V58" s="155"/>
      <c r="W58" s="155"/>
      <c r="X58" s="155"/>
      <c r="Y58" s="155"/>
      <c r="Z58" s="155"/>
    </row>
    <row r="59" ht="13.5" customHeight="1">
      <c r="A59" s="177">
        <v>1967.0</v>
      </c>
      <c r="B59" s="180">
        <v>67.1349376154</v>
      </c>
      <c r="C59" s="180">
        <v>67.765725957</v>
      </c>
      <c r="D59" s="180">
        <v>64.0605395</v>
      </c>
      <c r="E59" s="180">
        <v>59.1940686865</v>
      </c>
      <c r="F59" s="180">
        <v>49.607597051</v>
      </c>
      <c r="G59" s="180">
        <v>40.3402232671</v>
      </c>
      <c r="H59" s="180">
        <v>31.1142417796</v>
      </c>
      <c r="I59" s="180">
        <v>26.6712824971</v>
      </c>
      <c r="J59" s="180">
        <v>22.4071687916</v>
      </c>
      <c r="K59" s="180">
        <v>18.4015919128</v>
      </c>
      <c r="L59" s="180">
        <v>14.7677769299</v>
      </c>
      <c r="M59" s="180">
        <v>11.6724323773</v>
      </c>
      <c r="N59" s="180">
        <v>9.1296819937</v>
      </c>
      <c r="O59" s="180">
        <v>6.9830293977</v>
      </c>
      <c r="P59" s="180">
        <v>5.1934270935</v>
      </c>
      <c r="Q59" s="179">
        <v>3.8332757964</v>
      </c>
      <c r="R59" s="155"/>
      <c r="S59" s="155"/>
      <c r="T59" s="155"/>
      <c r="U59" s="155"/>
      <c r="V59" s="155"/>
      <c r="W59" s="155"/>
      <c r="X59" s="155"/>
      <c r="Y59" s="155"/>
      <c r="Z59" s="155"/>
    </row>
    <row r="60" ht="13.5" customHeight="1">
      <c r="A60" s="177">
        <v>1968.0</v>
      </c>
      <c r="B60" s="180">
        <v>66.5761395276</v>
      </c>
      <c r="C60" s="180">
        <v>67.2528159072</v>
      </c>
      <c r="D60" s="180">
        <v>63.4863736691</v>
      </c>
      <c r="E60" s="180">
        <v>58.6780061896</v>
      </c>
      <c r="F60" s="180">
        <v>49.1393797808</v>
      </c>
      <c r="G60" s="180">
        <v>39.9724643126</v>
      </c>
      <c r="H60" s="180">
        <v>30.7789712986</v>
      </c>
      <c r="I60" s="180">
        <v>26.3550305195</v>
      </c>
      <c r="J60" s="180">
        <v>22.1214075445</v>
      </c>
      <c r="K60" s="180">
        <v>18.101989956</v>
      </c>
      <c r="L60" s="180">
        <v>14.5114987013</v>
      </c>
      <c r="M60" s="180">
        <v>11.4556244582</v>
      </c>
      <c r="N60" s="180">
        <v>8.9037336865</v>
      </c>
      <c r="O60" s="180">
        <v>6.7687325243</v>
      </c>
      <c r="P60" s="180">
        <v>5.0171373579</v>
      </c>
      <c r="Q60" s="179">
        <v>3.7292611268</v>
      </c>
      <c r="R60" s="155"/>
      <c r="S60" s="155"/>
      <c r="T60" s="155"/>
      <c r="U60" s="155"/>
      <c r="V60" s="155"/>
      <c r="W60" s="155"/>
      <c r="X60" s="155"/>
      <c r="Y60" s="155"/>
      <c r="Z60" s="155"/>
    </row>
    <row r="61" ht="13.5" customHeight="1">
      <c r="A61" s="177">
        <v>1969.0</v>
      </c>
      <c r="B61" s="180">
        <v>65.9553908971</v>
      </c>
      <c r="C61" s="180">
        <v>66.6468412746</v>
      </c>
      <c r="D61" s="180">
        <v>62.9089998998</v>
      </c>
      <c r="E61" s="180">
        <v>58.0629339513</v>
      </c>
      <c r="F61" s="180">
        <v>48.5773749398</v>
      </c>
      <c r="G61" s="180">
        <v>39.3891747342</v>
      </c>
      <c r="H61" s="180">
        <v>30.2110365305</v>
      </c>
      <c r="I61" s="180">
        <v>25.7998375747</v>
      </c>
      <c r="J61" s="180">
        <v>21.631921319900002</v>
      </c>
      <c r="K61" s="180">
        <v>17.6866763381</v>
      </c>
      <c r="L61" s="180">
        <v>14.1083358172</v>
      </c>
      <c r="M61" s="180">
        <v>11.0813479783</v>
      </c>
      <c r="N61" s="180">
        <v>8.6403164328</v>
      </c>
      <c r="O61" s="180">
        <v>6.7031909611</v>
      </c>
      <c r="P61" s="180">
        <v>5.1238398751</v>
      </c>
      <c r="Q61" s="179">
        <v>3.8738166272</v>
      </c>
      <c r="R61" s="155"/>
      <c r="S61" s="155"/>
      <c r="T61" s="155"/>
      <c r="U61" s="155"/>
      <c r="V61" s="155"/>
      <c r="W61" s="155"/>
      <c r="X61" s="155"/>
      <c r="Y61" s="155"/>
      <c r="Z61" s="155"/>
    </row>
    <row r="62" ht="13.5" customHeight="1">
      <c r="A62" s="177">
        <v>1970.0</v>
      </c>
      <c r="B62" s="180">
        <v>66.0633099033</v>
      </c>
      <c r="C62" s="180">
        <v>66.6412507018</v>
      </c>
      <c r="D62" s="180">
        <v>62.8763707954</v>
      </c>
      <c r="E62" s="180">
        <v>58.024004261</v>
      </c>
      <c r="F62" s="180">
        <v>48.4686358729</v>
      </c>
      <c r="G62" s="180">
        <v>39.244176927</v>
      </c>
      <c r="H62" s="180">
        <v>30.0989120501</v>
      </c>
      <c r="I62" s="180">
        <v>25.6837968487</v>
      </c>
      <c r="J62" s="180">
        <v>21.5250724083</v>
      </c>
      <c r="K62" s="180">
        <v>17.6519738606</v>
      </c>
      <c r="L62" s="180">
        <v>14.0971058487</v>
      </c>
      <c r="M62" s="180">
        <v>11.0476233541</v>
      </c>
      <c r="N62" s="180">
        <v>8.5724987107</v>
      </c>
      <c r="O62" s="180">
        <v>6.5839066348</v>
      </c>
      <c r="P62" s="180">
        <v>4.9747610444</v>
      </c>
      <c r="Q62" s="179">
        <v>3.7162802491</v>
      </c>
      <c r="R62" s="155"/>
      <c r="S62" s="155"/>
      <c r="T62" s="155"/>
      <c r="U62" s="155"/>
      <c r="V62" s="155"/>
      <c r="W62" s="155"/>
      <c r="X62" s="155"/>
      <c r="Y62" s="155"/>
      <c r="Z62" s="155"/>
    </row>
    <row r="63" ht="13.5" customHeight="1">
      <c r="A63" s="177">
        <v>1971.0</v>
      </c>
      <c r="B63" s="180">
        <v>66.1688753707</v>
      </c>
      <c r="C63" s="180">
        <v>66.7956643751</v>
      </c>
      <c r="D63" s="180">
        <v>63.0426616355</v>
      </c>
      <c r="E63" s="180">
        <v>58.1857193169</v>
      </c>
      <c r="F63" s="180">
        <v>48.6345944489</v>
      </c>
      <c r="G63" s="180">
        <v>39.353684513</v>
      </c>
      <c r="H63" s="180">
        <v>30.1867709183</v>
      </c>
      <c r="I63" s="180">
        <v>25.7999018696</v>
      </c>
      <c r="J63" s="180">
        <v>21.6563556729</v>
      </c>
      <c r="K63" s="180">
        <v>17.7595747673</v>
      </c>
      <c r="L63" s="180">
        <v>14.1683976833</v>
      </c>
      <c r="M63" s="180">
        <v>11.0715949315</v>
      </c>
      <c r="N63" s="180">
        <v>8.5483115236</v>
      </c>
      <c r="O63" s="180">
        <v>6.5577719659</v>
      </c>
      <c r="P63" s="180">
        <v>4.9185672898</v>
      </c>
      <c r="Q63" s="179">
        <v>3.631878045</v>
      </c>
      <c r="R63" s="181"/>
      <c r="S63" s="181"/>
      <c r="T63" s="181"/>
      <c r="U63" s="181"/>
      <c r="V63" s="181"/>
      <c r="W63" s="181"/>
      <c r="X63" s="181"/>
      <c r="Y63" s="181"/>
      <c r="Z63" s="181"/>
    </row>
    <row r="64" ht="13.5" customHeight="1">
      <c r="A64" s="177">
        <v>1972.0</v>
      </c>
      <c r="B64" s="180">
        <v>66.8434516585</v>
      </c>
      <c r="C64" s="180">
        <v>67.389046876</v>
      </c>
      <c r="D64" s="180">
        <v>63.6028784018</v>
      </c>
      <c r="E64" s="180">
        <v>58.7427828707</v>
      </c>
      <c r="F64" s="180">
        <v>49.1615619211</v>
      </c>
      <c r="G64" s="180">
        <v>39.86574679</v>
      </c>
      <c r="H64" s="180">
        <v>30.6589027779</v>
      </c>
      <c r="I64" s="180">
        <v>26.2427738459</v>
      </c>
      <c r="J64" s="180">
        <v>22.0420031623</v>
      </c>
      <c r="K64" s="180">
        <v>18.1535005816</v>
      </c>
      <c r="L64" s="180">
        <v>14.5703377346</v>
      </c>
      <c r="M64" s="180">
        <v>11.4495346581</v>
      </c>
      <c r="N64" s="180">
        <v>8.8694062197</v>
      </c>
      <c r="O64" s="180">
        <v>6.7496235228</v>
      </c>
      <c r="P64" s="180">
        <v>5.0432859338</v>
      </c>
      <c r="Q64" s="179">
        <v>3.7541707893</v>
      </c>
      <c r="R64" s="181"/>
      <c r="S64" s="181"/>
      <c r="T64" s="181"/>
      <c r="U64" s="181"/>
      <c r="V64" s="181"/>
      <c r="W64" s="181"/>
      <c r="X64" s="181"/>
      <c r="Y64" s="181"/>
      <c r="Z64" s="181"/>
    </row>
    <row r="65" ht="13.5" customHeight="1">
      <c r="A65" s="177">
        <v>1973.0</v>
      </c>
      <c r="B65" s="180">
        <v>66.5408010452</v>
      </c>
      <c r="C65" s="180">
        <v>67.1878986296</v>
      </c>
      <c r="D65" s="180">
        <v>63.3947527164</v>
      </c>
      <c r="E65" s="180">
        <v>58.5474259157</v>
      </c>
      <c r="F65" s="180">
        <v>48.9702594997</v>
      </c>
      <c r="G65" s="180">
        <v>39.6455702043</v>
      </c>
      <c r="H65" s="180">
        <v>30.3817387125</v>
      </c>
      <c r="I65" s="180">
        <v>25.9685208918</v>
      </c>
      <c r="J65" s="180">
        <v>21.7516544572</v>
      </c>
      <c r="K65" s="180">
        <v>17.8680339191</v>
      </c>
      <c r="L65" s="180">
        <v>14.3118498086</v>
      </c>
      <c r="M65" s="180">
        <v>11.1697182169</v>
      </c>
      <c r="N65" s="180">
        <v>8.5917153132</v>
      </c>
      <c r="O65" s="180">
        <v>6.5005553192</v>
      </c>
      <c r="P65" s="180">
        <v>4.857432051</v>
      </c>
      <c r="Q65" s="179">
        <v>3.5600425675</v>
      </c>
      <c r="R65" s="155"/>
      <c r="S65" s="155"/>
      <c r="T65" s="155"/>
      <c r="U65" s="155"/>
      <c r="V65" s="155"/>
      <c r="W65" s="155"/>
      <c r="X65" s="155"/>
      <c r="Y65" s="155"/>
      <c r="Z65" s="155"/>
    </row>
    <row r="66" ht="13.5" customHeight="1">
      <c r="A66" s="177">
        <v>1974.0</v>
      </c>
      <c r="B66" s="180">
        <v>66.7744914945</v>
      </c>
      <c r="C66" s="180">
        <v>67.2942818864</v>
      </c>
      <c r="D66" s="180">
        <v>63.4774366366</v>
      </c>
      <c r="E66" s="180">
        <v>58.6301421916</v>
      </c>
      <c r="F66" s="180">
        <v>49.0113049577</v>
      </c>
      <c r="G66" s="180">
        <v>39.6305757717</v>
      </c>
      <c r="H66" s="180">
        <v>30.3318734871</v>
      </c>
      <c r="I66" s="180">
        <v>25.9020838309</v>
      </c>
      <c r="J66" s="180">
        <v>21.7277313741</v>
      </c>
      <c r="K66" s="180">
        <v>17.8744488629</v>
      </c>
      <c r="L66" s="180">
        <v>14.2985533272</v>
      </c>
      <c r="M66" s="180">
        <v>11.1557881007</v>
      </c>
      <c r="N66" s="180">
        <v>8.5454228498</v>
      </c>
      <c r="O66" s="180">
        <v>6.4489596734</v>
      </c>
      <c r="P66" s="180">
        <v>4.8331284814</v>
      </c>
      <c r="Q66" s="179">
        <v>3.5412592723</v>
      </c>
      <c r="R66" s="155"/>
      <c r="S66" s="155"/>
      <c r="T66" s="155"/>
      <c r="U66" s="155"/>
      <c r="V66" s="155"/>
      <c r="W66" s="155"/>
      <c r="X66" s="155"/>
      <c r="Y66" s="155"/>
      <c r="Z66" s="155"/>
    </row>
    <row r="67" ht="13.5" customHeight="1">
      <c r="A67" s="177">
        <v>1975.0</v>
      </c>
      <c r="B67" s="180">
        <v>67.0390459537</v>
      </c>
      <c r="C67" s="180">
        <v>67.5241343526</v>
      </c>
      <c r="D67" s="180">
        <v>63.7046101405</v>
      </c>
      <c r="E67" s="180">
        <v>58.8510762774</v>
      </c>
      <c r="F67" s="180">
        <v>49.2242538108</v>
      </c>
      <c r="G67" s="180">
        <v>39.8420005581</v>
      </c>
      <c r="H67" s="180">
        <v>30.6031215786</v>
      </c>
      <c r="I67" s="180">
        <v>26.1855131408</v>
      </c>
      <c r="J67" s="180">
        <v>21.9673506741</v>
      </c>
      <c r="K67" s="180">
        <v>18.0889280787</v>
      </c>
      <c r="L67" s="180">
        <v>14.5463715536</v>
      </c>
      <c r="M67" s="180">
        <v>11.3867304511</v>
      </c>
      <c r="N67" s="180">
        <v>8.7335823713</v>
      </c>
      <c r="O67" s="180">
        <v>6.5857984937</v>
      </c>
      <c r="P67" s="180">
        <v>4.8718177061</v>
      </c>
      <c r="Q67" s="179">
        <v>3.6036680647</v>
      </c>
      <c r="R67" s="155"/>
      <c r="S67" s="155"/>
      <c r="T67" s="155"/>
      <c r="U67" s="155"/>
      <c r="V67" s="155"/>
      <c r="W67" s="155"/>
      <c r="X67" s="155"/>
      <c r="Y67" s="155"/>
      <c r="Z67" s="155"/>
    </row>
    <row r="68" ht="13.5" customHeight="1">
      <c r="A68" s="177">
        <v>1976.0</v>
      </c>
      <c r="B68" s="180">
        <v>67.0844096686</v>
      </c>
      <c r="C68" s="180">
        <v>67.5720747045</v>
      </c>
      <c r="D68" s="180">
        <v>63.7487363533</v>
      </c>
      <c r="E68" s="180">
        <v>58.8832136733</v>
      </c>
      <c r="F68" s="180">
        <v>49.2394270851</v>
      </c>
      <c r="G68" s="180">
        <v>39.8870035038</v>
      </c>
      <c r="H68" s="180">
        <v>30.5970521464</v>
      </c>
      <c r="I68" s="180">
        <v>26.1613169788</v>
      </c>
      <c r="J68" s="180">
        <v>21.9643086276</v>
      </c>
      <c r="K68" s="180">
        <v>18.1048691485</v>
      </c>
      <c r="L68" s="180">
        <v>14.5769542917</v>
      </c>
      <c r="M68" s="180">
        <v>11.3723554375</v>
      </c>
      <c r="N68" s="180">
        <v>8.6862819704</v>
      </c>
      <c r="O68" s="180">
        <v>6.556964982</v>
      </c>
      <c r="P68" s="180">
        <v>4.8577996012</v>
      </c>
      <c r="Q68" s="179">
        <v>3.5761595736</v>
      </c>
      <c r="R68" s="155"/>
      <c r="S68" s="155"/>
      <c r="T68" s="155"/>
      <c r="U68" s="155"/>
      <c r="V68" s="155"/>
      <c r="W68" s="155"/>
      <c r="X68" s="155"/>
      <c r="Y68" s="155"/>
      <c r="Z68" s="155"/>
    </row>
    <row r="69" ht="13.5" customHeight="1">
      <c r="A69" s="177">
        <v>1977.0</v>
      </c>
      <c r="B69" s="180">
        <v>67.1564855619</v>
      </c>
      <c r="C69" s="180">
        <v>67.6428696815</v>
      </c>
      <c r="D69" s="180">
        <v>63.8087676293</v>
      </c>
      <c r="E69" s="180">
        <v>58.9314696019</v>
      </c>
      <c r="F69" s="180">
        <v>49.2806375128</v>
      </c>
      <c r="G69" s="180">
        <v>39.8428450211</v>
      </c>
      <c r="H69" s="180">
        <v>30.5586070115</v>
      </c>
      <c r="I69" s="180">
        <v>26.1319094128</v>
      </c>
      <c r="J69" s="180">
        <v>21.9613796264</v>
      </c>
      <c r="K69" s="180">
        <v>18.1012584248</v>
      </c>
      <c r="L69" s="180">
        <v>14.6121544556</v>
      </c>
      <c r="M69" s="180">
        <v>11.4371863192</v>
      </c>
      <c r="N69" s="180">
        <v>8.7865007661</v>
      </c>
      <c r="O69" s="180">
        <v>6.6477457189</v>
      </c>
      <c r="P69" s="180">
        <v>4.9373748993</v>
      </c>
      <c r="Q69" s="179">
        <v>3.647829307</v>
      </c>
      <c r="R69" s="155"/>
      <c r="S69" s="155"/>
      <c r="T69" s="155"/>
      <c r="U69" s="155"/>
      <c r="V69" s="155"/>
      <c r="W69" s="155"/>
      <c r="X69" s="155"/>
      <c r="Y69" s="155"/>
      <c r="Z69" s="155"/>
    </row>
    <row r="70" ht="13.5" customHeight="1">
      <c r="A70" s="177">
        <v>1978.0</v>
      </c>
      <c r="B70" s="180">
        <v>67.2433820412</v>
      </c>
      <c r="C70" s="180">
        <v>67.593675928</v>
      </c>
      <c r="D70" s="180">
        <v>63.7614348445</v>
      </c>
      <c r="E70" s="180">
        <v>58.8819951614</v>
      </c>
      <c r="F70" s="180">
        <v>49.2274915503</v>
      </c>
      <c r="G70" s="180">
        <v>39.8025184082</v>
      </c>
      <c r="H70" s="180">
        <v>30.5331301476</v>
      </c>
      <c r="I70" s="180">
        <v>26.1042003252</v>
      </c>
      <c r="J70" s="180">
        <v>21.934495409</v>
      </c>
      <c r="K70" s="180">
        <v>18.0891836976</v>
      </c>
      <c r="L70" s="180">
        <v>14.6388703414</v>
      </c>
      <c r="M70" s="180">
        <v>11.5179385702</v>
      </c>
      <c r="N70" s="180">
        <v>8.8280023795</v>
      </c>
      <c r="O70" s="180">
        <v>6.6497478108</v>
      </c>
      <c r="P70" s="180">
        <v>4.9750823742</v>
      </c>
      <c r="Q70" s="179">
        <v>3.7092433287</v>
      </c>
      <c r="R70" s="155"/>
      <c r="S70" s="155"/>
      <c r="T70" s="155"/>
      <c r="U70" s="155"/>
      <c r="V70" s="155"/>
      <c r="W70" s="155"/>
      <c r="X70" s="155"/>
      <c r="Y70" s="155"/>
      <c r="Z70" s="155"/>
    </row>
    <row r="71" ht="13.5" customHeight="1">
      <c r="A71" s="177">
        <v>1979.0</v>
      </c>
      <c r="B71" s="180">
        <v>67.3982917152</v>
      </c>
      <c r="C71" s="180">
        <v>67.6163149311</v>
      </c>
      <c r="D71" s="180">
        <v>63.7845595973</v>
      </c>
      <c r="E71" s="180">
        <v>58.9261006981</v>
      </c>
      <c r="F71" s="180">
        <v>49.2333927353</v>
      </c>
      <c r="G71" s="180">
        <v>39.8063510554</v>
      </c>
      <c r="H71" s="180">
        <v>30.5520082196</v>
      </c>
      <c r="I71" s="180">
        <v>26.1349649403</v>
      </c>
      <c r="J71" s="180">
        <v>21.9354174051</v>
      </c>
      <c r="K71" s="180">
        <v>18.062639875</v>
      </c>
      <c r="L71" s="180">
        <v>14.6047955063</v>
      </c>
      <c r="M71" s="180">
        <v>11.532744489</v>
      </c>
      <c r="N71" s="180">
        <v>8.8496491576</v>
      </c>
      <c r="O71" s="180">
        <v>6.6650033454</v>
      </c>
      <c r="P71" s="180">
        <v>4.9555363791</v>
      </c>
      <c r="Q71" s="179">
        <v>3.6750947032</v>
      </c>
      <c r="R71" s="155"/>
      <c r="S71" s="155"/>
      <c r="T71" s="155"/>
      <c r="U71" s="155"/>
      <c r="V71" s="155"/>
      <c r="W71" s="155"/>
      <c r="X71" s="155"/>
      <c r="Y71" s="155"/>
      <c r="Z71" s="155"/>
    </row>
    <row r="72" ht="13.5" customHeight="1">
      <c r="A72" s="177">
        <v>1980.0</v>
      </c>
      <c r="B72" s="180">
        <v>66.8844391098</v>
      </c>
      <c r="C72" s="180">
        <v>67.1341361042</v>
      </c>
      <c r="D72" s="180">
        <v>63.3032903058</v>
      </c>
      <c r="E72" s="180">
        <v>58.4509236217</v>
      </c>
      <c r="F72" s="180">
        <v>48.7643467396</v>
      </c>
      <c r="G72" s="180">
        <v>39.3703046737</v>
      </c>
      <c r="H72" s="180">
        <v>30.0785475985</v>
      </c>
      <c r="I72" s="180">
        <v>25.6684281464</v>
      </c>
      <c r="J72" s="180">
        <v>21.517492123</v>
      </c>
      <c r="K72" s="180">
        <v>17.7273915153</v>
      </c>
      <c r="L72" s="180">
        <v>14.3264836539</v>
      </c>
      <c r="M72" s="180">
        <v>11.269076591</v>
      </c>
      <c r="N72" s="180">
        <v>8.5934447928</v>
      </c>
      <c r="O72" s="180">
        <v>6.4483519591</v>
      </c>
      <c r="P72" s="180">
        <v>4.7512275481</v>
      </c>
      <c r="Q72" s="179">
        <v>3.5039040358</v>
      </c>
      <c r="R72" s="155"/>
      <c r="S72" s="155"/>
      <c r="T72" s="155"/>
      <c r="U72" s="155"/>
      <c r="V72" s="155"/>
      <c r="W72" s="155"/>
      <c r="X72" s="155"/>
      <c r="Y72" s="155"/>
      <c r="Z72" s="155"/>
    </row>
    <row r="73" ht="13.5" customHeight="1">
      <c r="A73" s="177">
        <v>1981.0</v>
      </c>
      <c r="B73" s="180">
        <v>67.2104629129</v>
      </c>
      <c r="C73" s="180">
        <v>67.3881109753</v>
      </c>
      <c r="D73" s="180">
        <v>63.5505801172</v>
      </c>
      <c r="E73" s="180">
        <v>58.6891291058</v>
      </c>
      <c r="F73" s="180">
        <v>49.0142032449</v>
      </c>
      <c r="G73" s="180">
        <v>39.588181984</v>
      </c>
      <c r="H73" s="180">
        <v>30.3347367999</v>
      </c>
      <c r="I73" s="180">
        <v>25.9121333471</v>
      </c>
      <c r="J73" s="180">
        <v>21.7286503888</v>
      </c>
      <c r="K73" s="180">
        <v>17.8810191292</v>
      </c>
      <c r="L73" s="180">
        <v>14.4674948168</v>
      </c>
      <c r="M73" s="180">
        <v>11.437588691</v>
      </c>
      <c r="N73" s="180">
        <v>8.7283074497</v>
      </c>
      <c r="O73" s="180">
        <v>6.5113039263</v>
      </c>
      <c r="P73" s="180">
        <v>4.7973781226</v>
      </c>
      <c r="Q73" s="179">
        <v>3.5244558505</v>
      </c>
      <c r="R73" s="155"/>
      <c r="S73" s="155"/>
      <c r="T73" s="155"/>
      <c r="U73" s="155"/>
      <c r="V73" s="155"/>
      <c r="W73" s="155"/>
      <c r="X73" s="155"/>
      <c r="Y73" s="155"/>
      <c r="Z73" s="155"/>
    </row>
    <row r="74" ht="13.5" customHeight="1">
      <c r="A74" s="177">
        <v>1982.0</v>
      </c>
      <c r="B74" s="180">
        <v>67.3370982496</v>
      </c>
      <c r="C74" s="180">
        <v>67.5522034985</v>
      </c>
      <c r="D74" s="180">
        <v>63.7129191292</v>
      </c>
      <c r="E74" s="180">
        <v>58.8199091123</v>
      </c>
      <c r="F74" s="180">
        <v>49.1258262802</v>
      </c>
      <c r="G74" s="180">
        <v>39.6598691875</v>
      </c>
      <c r="H74" s="180">
        <v>30.3833458258</v>
      </c>
      <c r="I74" s="180">
        <v>25.9501329925</v>
      </c>
      <c r="J74" s="180">
        <v>21.7507456204</v>
      </c>
      <c r="K74" s="180">
        <v>17.9159955382</v>
      </c>
      <c r="L74" s="180">
        <v>14.4500403149</v>
      </c>
      <c r="M74" s="180">
        <v>11.4283498481</v>
      </c>
      <c r="N74" s="180">
        <v>8.7535936924</v>
      </c>
      <c r="O74" s="180">
        <v>6.520881537</v>
      </c>
      <c r="P74" s="180">
        <v>4.8296847117</v>
      </c>
      <c r="Q74" s="179">
        <v>3.5838852758</v>
      </c>
      <c r="R74" s="155"/>
      <c r="S74" s="155"/>
      <c r="T74" s="155"/>
      <c r="U74" s="155"/>
      <c r="V74" s="155"/>
      <c r="W74" s="155"/>
      <c r="X74" s="155"/>
      <c r="Y74" s="155"/>
      <c r="Z74" s="155"/>
    </row>
    <row r="75" ht="13.5" customHeight="1">
      <c r="A75" s="177">
        <v>1983.0</v>
      </c>
      <c r="B75" s="180">
        <v>67.0561628984</v>
      </c>
      <c r="C75" s="180">
        <v>67.2075526305</v>
      </c>
      <c r="D75" s="180">
        <v>63.3427072668</v>
      </c>
      <c r="E75" s="180">
        <v>58.4665350155</v>
      </c>
      <c r="F75" s="180">
        <v>48.7778539829</v>
      </c>
      <c r="G75" s="180">
        <v>39.3422022943</v>
      </c>
      <c r="H75" s="180">
        <v>30.0761838126</v>
      </c>
      <c r="I75" s="180">
        <v>25.6762050771</v>
      </c>
      <c r="J75" s="180">
        <v>21.5353550222</v>
      </c>
      <c r="K75" s="180">
        <v>17.7127589275</v>
      </c>
      <c r="L75" s="180">
        <v>14.2920818503</v>
      </c>
      <c r="M75" s="180">
        <v>11.2975408749</v>
      </c>
      <c r="N75" s="180">
        <v>8.6927038175</v>
      </c>
      <c r="O75" s="180">
        <v>6.5002039894</v>
      </c>
      <c r="P75" s="180">
        <v>4.7790627884</v>
      </c>
      <c r="Q75" s="179">
        <v>3.4995413492</v>
      </c>
      <c r="R75" s="155"/>
      <c r="S75" s="155"/>
      <c r="T75" s="155"/>
      <c r="U75" s="155"/>
      <c r="V75" s="155"/>
      <c r="W75" s="155"/>
      <c r="X75" s="155"/>
      <c r="Y75" s="155"/>
      <c r="Z75" s="155"/>
    </row>
    <row r="76" ht="13.5" customHeight="1">
      <c r="A76" s="177">
        <v>1984.0</v>
      </c>
      <c r="B76" s="180">
        <v>67.349536708</v>
      </c>
      <c r="C76" s="180">
        <v>67.4552464313</v>
      </c>
      <c r="D76" s="180">
        <v>63.599268003</v>
      </c>
      <c r="E76" s="180">
        <v>58.7126513746</v>
      </c>
      <c r="F76" s="180">
        <v>48.9905680383</v>
      </c>
      <c r="G76" s="180">
        <v>39.4883589932</v>
      </c>
      <c r="H76" s="180">
        <v>30.2185696129</v>
      </c>
      <c r="I76" s="180">
        <v>25.8038312302</v>
      </c>
      <c r="J76" s="180">
        <v>21.675638765</v>
      </c>
      <c r="K76" s="180">
        <v>17.8544663582</v>
      </c>
      <c r="L76" s="180">
        <v>14.4283930668</v>
      </c>
      <c r="M76" s="180">
        <v>11.4711983228</v>
      </c>
      <c r="N76" s="180">
        <v>8.8230532242</v>
      </c>
      <c r="O76" s="180">
        <v>6.6157224896</v>
      </c>
      <c r="P76" s="180">
        <v>4.8939250425</v>
      </c>
      <c r="Q76" s="179">
        <v>3.6145528492</v>
      </c>
      <c r="R76" s="155"/>
      <c r="S76" s="155"/>
      <c r="T76" s="155"/>
      <c r="U76" s="155"/>
      <c r="V76" s="155"/>
      <c r="W76" s="155"/>
      <c r="X76" s="155"/>
      <c r="Y76" s="155"/>
      <c r="Z76" s="155"/>
    </row>
    <row r="77" ht="13.5" customHeight="1">
      <c r="A77" s="177">
        <v>1985.0</v>
      </c>
      <c r="B77" s="180">
        <v>67.5086732813</v>
      </c>
      <c r="C77" s="180">
        <v>67.4564810289</v>
      </c>
      <c r="D77" s="180">
        <v>63.5909949523</v>
      </c>
      <c r="E77" s="180">
        <v>58.6891450453</v>
      </c>
      <c r="F77" s="180">
        <v>48.9965298412</v>
      </c>
      <c r="G77" s="180">
        <v>39.529180734</v>
      </c>
      <c r="H77" s="180">
        <v>30.2494584888</v>
      </c>
      <c r="I77" s="180">
        <v>25.8603378712</v>
      </c>
      <c r="J77" s="180">
        <v>21.7167692716</v>
      </c>
      <c r="K77" s="180">
        <v>17.8812072748</v>
      </c>
      <c r="L77" s="180">
        <v>14.4258500525</v>
      </c>
      <c r="M77" s="180">
        <v>11.4928014554</v>
      </c>
      <c r="N77" s="180">
        <v>8.8553999246</v>
      </c>
      <c r="O77" s="180">
        <v>6.6343650911</v>
      </c>
      <c r="P77" s="180">
        <v>4.907144199</v>
      </c>
      <c r="Q77" s="179">
        <v>3.6298572326</v>
      </c>
      <c r="R77" s="155"/>
      <c r="S77" s="155"/>
      <c r="T77" s="155"/>
      <c r="U77" s="155"/>
      <c r="V77" s="155"/>
      <c r="W77" s="155"/>
      <c r="X77" s="155"/>
      <c r="Y77" s="155"/>
      <c r="Z77" s="155"/>
    </row>
    <row r="78" ht="13.5" customHeight="1">
      <c r="A78" s="177">
        <v>1986.0</v>
      </c>
      <c r="B78" s="180">
        <v>67.4965165892</v>
      </c>
      <c r="C78" s="180">
        <v>67.4462166825</v>
      </c>
      <c r="D78" s="180">
        <v>63.6054483477</v>
      </c>
      <c r="E78" s="180">
        <v>58.718029854</v>
      </c>
      <c r="F78" s="180">
        <v>49.0153497507</v>
      </c>
      <c r="G78" s="180">
        <v>39.5413651633</v>
      </c>
      <c r="H78" s="180">
        <v>30.217958794</v>
      </c>
      <c r="I78" s="180">
        <v>25.8243696468</v>
      </c>
      <c r="J78" s="180">
        <v>21.6598308039</v>
      </c>
      <c r="K78" s="180">
        <v>17.8331168976</v>
      </c>
      <c r="L78" s="180">
        <v>14.4222392687</v>
      </c>
      <c r="M78" s="180">
        <v>11.454745972</v>
      </c>
      <c r="N78" s="180">
        <v>8.8659618835</v>
      </c>
      <c r="O78" s="180">
        <v>6.6121573602</v>
      </c>
      <c r="P78" s="180">
        <v>4.8566363159</v>
      </c>
      <c r="Q78" s="179">
        <v>3.5626108764</v>
      </c>
      <c r="R78" s="155"/>
      <c r="S78" s="155"/>
      <c r="T78" s="155"/>
      <c r="U78" s="155"/>
      <c r="V78" s="155"/>
      <c r="W78" s="155"/>
      <c r="X78" s="155"/>
      <c r="Y78" s="155"/>
      <c r="Z78" s="155"/>
    </row>
    <row r="79" ht="13.5" customHeight="1">
      <c r="A79" s="177">
        <v>1987.0</v>
      </c>
      <c r="B79" s="180">
        <v>67.8838554973</v>
      </c>
      <c r="C79" s="180">
        <v>67.816845961</v>
      </c>
      <c r="D79" s="180">
        <v>63.9504104175</v>
      </c>
      <c r="E79" s="180">
        <v>59.0569901508</v>
      </c>
      <c r="F79" s="180">
        <v>49.3510312287</v>
      </c>
      <c r="G79" s="180">
        <v>39.8644361437</v>
      </c>
      <c r="H79" s="180">
        <v>30.5373047656</v>
      </c>
      <c r="I79" s="180">
        <v>26.1392676537</v>
      </c>
      <c r="J79" s="180">
        <v>21.984967808</v>
      </c>
      <c r="K79" s="180">
        <v>18.151501954</v>
      </c>
      <c r="L79" s="180">
        <v>14.6896430637</v>
      </c>
      <c r="M79" s="180">
        <v>11.7044588766</v>
      </c>
      <c r="N79" s="180">
        <v>9.117505536</v>
      </c>
      <c r="O79" s="180">
        <v>6.8567526343</v>
      </c>
      <c r="P79" s="180">
        <v>5.095104798</v>
      </c>
      <c r="Q79" s="179">
        <v>3.783347951</v>
      </c>
      <c r="R79" s="155"/>
      <c r="S79" s="155"/>
      <c r="T79" s="155"/>
      <c r="U79" s="155"/>
      <c r="V79" s="155"/>
      <c r="W79" s="155"/>
      <c r="X79" s="155"/>
      <c r="Y79" s="155"/>
      <c r="Z79" s="155"/>
    </row>
    <row r="80" ht="13.5" customHeight="1">
      <c r="A80" s="177">
        <v>1988.0</v>
      </c>
      <c r="B80" s="180">
        <v>68.1269376486</v>
      </c>
      <c r="C80" s="180">
        <v>67.9595142375</v>
      </c>
      <c r="D80" s="180">
        <v>64.083050022</v>
      </c>
      <c r="E80" s="180">
        <v>59.1828106537</v>
      </c>
      <c r="F80" s="180">
        <v>49.4675161198</v>
      </c>
      <c r="G80" s="180">
        <v>39.9515730728</v>
      </c>
      <c r="H80" s="180">
        <v>30.6664782965</v>
      </c>
      <c r="I80" s="180">
        <v>26.2447758318</v>
      </c>
      <c r="J80" s="180">
        <v>22.1082295399</v>
      </c>
      <c r="K80" s="180">
        <v>18.252690289</v>
      </c>
      <c r="L80" s="180">
        <v>14.7878830554</v>
      </c>
      <c r="M80" s="180">
        <v>11.7667454846</v>
      </c>
      <c r="N80" s="180">
        <v>9.2262645937</v>
      </c>
      <c r="O80" s="180">
        <v>6.9949694272</v>
      </c>
      <c r="P80" s="180">
        <v>5.1992993745</v>
      </c>
      <c r="Q80" s="179">
        <v>3.8210046562</v>
      </c>
      <c r="R80" s="155"/>
      <c r="S80" s="155"/>
      <c r="T80" s="155"/>
      <c r="U80" s="155"/>
      <c r="V80" s="155"/>
      <c r="W80" s="155"/>
      <c r="X80" s="155"/>
      <c r="Y80" s="155"/>
      <c r="Z80" s="155"/>
    </row>
    <row r="81" ht="13.5" customHeight="1">
      <c r="A81" s="177">
        <v>1989.0</v>
      </c>
      <c r="B81" s="180">
        <v>68.1393371006</v>
      </c>
      <c r="C81" s="180">
        <v>67.9332978042</v>
      </c>
      <c r="D81" s="180">
        <v>64.0695253931</v>
      </c>
      <c r="E81" s="180">
        <v>59.1665293801</v>
      </c>
      <c r="F81" s="180">
        <v>49.4375171229</v>
      </c>
      <c r="G81" s="180">
        <v>39.9543011717</v>
      </c>
      <c r="H81" s="180">
        <v>30.6234880876</v>
      </c>
      <c r="I81" s="180">
        <v>26.210901637</v>
      </c>
      <c r="J81" s="180">
        <v>22.0564614603</v>
      </c>
      <c r="K81" s="180">
        <v>18.1924494751</v>
      </c>
      <c r="L81" s="180">
        <v>14.7189856795</v>
      </c>
      <c r="M81" s="180">
        <v>11.7095846253</v>
      </c>
      <c r="N81" s="180">
        <v>9.1802568477</v>
      </c>
      <c r="O81" s="180">
        <v>6.9324112859</v>
      </c>
      <c r="P81" s="180">
        <v>5.0973396829</v>
      </c>
      <c r="Q81" s="179">
        <v>3.7136919844</v>
      </c>
      <c r="R81" s="155"/>
      <c r="S81" s="155"/>
      <c r="T81" s="155"/>
      <c r="U81" s="155"/>
      <c r="V81" s="155"/>
      <c r="W81" s="155"/>
      <c r="X81" s="155"/>
      <c r="Y81" s="155"/>
      <c r="Z81" s="155"/>
    </row>
    <row r="82" ht="13.5" customHeight="1">
      <c r="A82" s="177">
        <v>1990.0</v>
      </c>
      <c r="B82" s="180">
        <v>67.5700799894</v>
      </c>
      <c r="C82" s="180">
        <v>67.4279027858</v>
      </c>
      <c r="D82" s="180">
        <v>63.5439590352</v>
      </c>
      <c r="E82" s="180">
        <v>58.6409808816</v>
      </c>
      <c r="F82" s="180">
        <v>48.9070079993</v>
      </c>
      <c r="G82" s="180">
        <v>39.4537851529</v>
      </c>
      <c r="H82" s="180">
        <v>30.1929542256</v>
      </c>
      <c r="I82" s="180">
        <v>25.8210723777</v>
      </c>
      <c r="J82" s="180">
        <v>21.7541061234</v>
      </c>
      <c r="K82" s="180">
        <v>17.9883689053</v>
      </c>
      <c r="L82" s="180">
        <v>14.5803879359</v>
      </c>
      <c r="M82" s="180">
        <v>11.620772207</v>
      </c>
      <c r="N82" s="180">
        <v>9.1077273132</v>
      </c>
      <c r="O82" s="180">
        <v>6.9062735589</v>
      </c>
      <c r="P82" s="180">
        <v>5.1334940987</v>
      </c>
      <c r="Q82" s="179">
        <v>3.7818496403</v>
      </c>
      <c r="R82" s="155"/>
      <c r="S82" s="155"/>
      <c r="T82" s="155"/>
      <c r="U82" s="155"/>
      <c r="V82" s="155"/>
      <c r="W82" s="155"/>
      <c r="X82" s="155"/>
      <c r="Y82" s="155"/>
      <c r="Z82" s="155"/>
    </row>
    <row r="83" ht="13.5" customHeight="1">
      <c r="A83" s="177">
        <v>1991.0</v>
      </c>
      <c r="B83" s="180">
        <v>68.2333679175</v>
      </c>
      <c r="C83" s="180">
        <v>68.0334636203</v>
      </c>
      <c r="D83" s="180">
        <v>64.1655970286</v>
      </c>
      <c r="E83" s="180">
        <v>59.2480156891</v>
      </c>
      <c r="F83" s="180">
        <v>49.5557493575</v>
      </c>
      <c r="G83" s="180">
        <v>40.102569186</v>
      </c>
      <c r="H83" s="180">
        <v>30.8115475971</v>
      </c>
      <c r="I83" s="180">
        <v>26.4218880317</v>
      </c>
      <c r="J83" s="180">
        <v>22.3135850023</v>
      </c>
      <c r="K83" s="180">
        <v>18.4779752593</v>
      </c>
      <c r="L83" s="180">
        <v>15.0190228837</v>
      </c>
      <c r="M83" s="180">
        <v>11.9616786034</v>
      </c>
      <c r="N83" s="180">
        <v>9.344766402</v>
      </c>
      <c r="O83" s="180">
        <v>7.0980031608</v>
      </c>
      <c r="P83" s="180">
        <v>5.2406553831</v>
      </c>
      <c r="Q83" s="179">
        <v>3.8233773357</v>
      </c>
      <c r="R83" s="155"/>
      <c r="S83" s="155"/>
      <c r="T83" s="155"/>
      <c r="U83" s="155"/>
      <c r="V83" s="155"/>
      <c r="W83" s="155"/>
      <c r="X83" s="155"/>
      <c r="Y83" s="155"/>
      <c r="Z83" s="155"/>
    </row>
    <row r="84" ht="13.5" customHeight="1">
      <c r="A84" s="177">
        <v>1992.0</v>
      </c>
      <c r="B84" s="180">
        <v>68.5439215368</v>
      </c>
      <c r="C84" s="180">
        <v>68.2868812465</v>
      </c>
      <c r="D84" s="180">
        <v>64.4036166403</v>
      </c>
      <c r="E84" s="180">
        <v>59.4845410616</v>
      </c>
      <c r="F84" s="180">
        <v>49.7860643479</v>
      </c>
      <c r="G84" s="180">
        <v>40.3491971152</v>
      </c>
      <c r="H84" s="180">
        <v>31.0911911848</v>
      </c>
      <c r="I84" s="180">
        <v>26.708974427</v>
      </c>
      <c r="J84" s="180">
        <v>22.57884862</v>
      </c>
      <c r="K84" s="180">
        <v>18.7415929602</v>
      </c>
      <c r="L84" s="180">
        <v>15.2671089577</v>
      </c>
      <c r="M84" s="180">
        <v>12.2095033587</v>
      </c>
      <c r="N84" s="180">
        <v>9.5969402127</v>
      </c>
      <c r="O84" s="180">
        <v>7.318284329</v>
      </c>
      <c r="P84" s="180">
        <v>5.4209254204</v>
      </c>
      <c r="Q84" s="179">
        <v>3.9409371083</v>
      </c>
      <c r="R84" s="155"/>
      <c r="S84" s="155"/>
      <c r="T84" s="155"/>
      <c r="U84" s="155"/>
      <c r="V84" s="155"/>
      <c r="W84" s="155"/>
      <c r="X84" s="155"/>
      <c r="Y84" s="155"/>
      <c r="Z84" s="155"/>
    </row>
    <row r="85" ht="13.5" customHeight="1">
      <c r="A85" s="177">
        <v>1993.0</v>
      </c>
      <c r="B85" s="180">
        <v>69.2776824308</v>
      </c>
      <c r="C85" s="180">
        <v>68.9525100995</v>
      </c>
      <c r="D85" s="180">
        <v>65.0731832013</v>
      </c>
      <c r="E85" s="180">
        <v>60.1538603319</v>
      </c>
      <c r="F85" s="180">
        <v>50.4491428485</v>
      </c>
      <c r="G85" s="180">
        <v>41.0157362345</v>
      </c>
      <c r="H85" s="180">
        <v>31.7011128594</v>
      </c>
      <c r="I85" s="180">
        <v>27.2552950259</v>
      </c>
      <c r="J85" s="180">
        <v>23.0729964813</v>
      </c>
      <c r="K85" s="180">
        <v>19.1867904711</v>
      </c>
      <c r="L85" s="180">
        <v>15.6628039888</v>
      </c>
      <c r="M85" s="180">
        <v>12.5160024417</v>
      </c>
      <c r="N85" s="180">
        <v>9.761519277</v>
      </c>
      <c r="O85" s="180">
        <v>7.4843728147</v>
      </c>
      <c r="P85" s="180">
        <v>5.5295446355</v>
      </c>
      <c r="Q85" s="179">
        <v>4.0065855995</v>
      </c>
      <c r="R85" s="155"/>
      <c r="S85" s="155"/>
      <c r="T85" s="155"/>
      <c r="U85" s="155"/>
      <c r="V85" s="155"/>
      <c r="W85" s="155"/>
      <c r="X85" s="155"/>
      <c r="Y85" s="155"/>
      <c r="Z85" s="155"/>
    </row>
    <row r="86" ht="13.5" customHeight="1">
      <c r="A86" s="177">
        <v>1994.0</v>
      </c>
      <c r="B86" s="180">
        <v>69.5226380962</v>
      </c>
      <c r="C86" s="180">
        <v>69.1049761486</v>
      </c>
      <c r="D86" s="180">
        <v>65.2478798423</v>
      </c>
      <c r="E86" s="180">
        <v>60.3333081578</v>
      </c>
      <c r="F86" s="180">
        <v>50.6388909487</v>
      </c>
      <c r="G86" s="180">
        <v>41.2144925924</v>
      </c>
      <c r="H86" s="180">
        <v>31.8897856711</v>
      </c>
      <c r="I86" s="180">
        <v>27.4446274536</v>
      </c>
      <c r="J86" s="180">
        <v>23.2661163598</v>
      </c>
      <c r="K86" s="180">
        <v>19.3954894292</v>
      </c>
      <c r="L86" s="180">
        <v>15.8526776739</v>
      </c>
      <c r="M86" s="180">
        <v>12.6779942068</v>
      </c>
      <c r="N86" s="180">
        <v>9.8967414166</v>
      </c>
      <c r="O86" s="180">
        <v>7.6050118226</v>
      </c>
      <c r="P86" s="180">
        <v>5.6479159234</v>
      </c>
      <c r="Q86" s="179">
        <v>4.1102226347</v>
      </c>
      <c r="R86" s="155"/>
      <c r="S86" s="155"/>
      <c r="T86" s="155"/>
      <c r="U86" s="155"/>
      <c r="V86" s="155"/>
      <c r="W86" s="155"/>
      <c r="X86" s="155"/>
      <c r="Y86" s="155"/>
      <c r="Z86" s="155"/>
    </row>
    <row r="87" ht="13.5" customHeight="1">
      <c r="A87" s="177">
        <v>1995.0</v>
      </c>
      <c r="B87" s="180">
        <v>69.7074367658</v>
      </c>
      <c r="C87" s="180">
        <v>69.2991096044</v>
      </c>
      <c r="D87" s="180">
        <v>65.410319551</v>
      </c>
      <c r="E87" s="180">
        <v>60.4915781895</v>
      </c>
      <c r="F87" s="180">
        <v>50.776835832</v>
      </c>
      <c r="G87" s="180">
        <v>41.3156777725</v>
      </c>
      <c r="H87" s="180">
        <v>31.9993413143</v>
      </c>
      <c r="I87" s="180">
        <v>27.5529299246</v>
      </c>
      <c r="J87" s="180">
        <v>23.3375610337</v>
      </c>
      <c r="K87" s="180">
        <v>19.4347237604</v>
      </c>
      <c r="L87" s="180">
        <v>15.8432366815</v>
      </c>
      <c r="M87" s="180">
        <v>12.6475133554</v>
      </c>
      <c r="N87" s="180">
        <v>9.8445290173</v>
      </c>
      <c r="O87" s="180">
        <v>7.5544280432</v>
      </c>
      <c r="P87" s="180">
        <v>5.5762277183</v>
      </c>
      <c r="Q87" s="179">
        <v>4.0573871822</v>
      </c>
      <c r="R87" s="155"/>
      <c r="S87" s="155"/>
      <c r="T87" s="155"/>
      <c r="U87" s="155"/>
      <c r="V87" s="155"/>
      <c r="W87" s="155"/>
      <c r="X87" s="155"/>
      <c r="Y87" s="155"/>
      <c r="Z87" s="155"/>
    </row>
    <row r="88" ht="13.5" customHeight="1">
      <c r="A88" s="177">
        <v>1996.0</v>
      </c>
      <c r="B88" s="180">
        <v>70.351494331</v>
      </c>
      <c r="C88" s="180">
        <v>69.7793397233</v>
      </c>
      <c r="D88" s="180">
        <v>65.8800046823</v>
      </c>
      <c r="E88" s="180">
        <v>60.9603700707</v>
      </c>
      <c r="F88" s="180">
        <v>51.2327099583</v>
      </c>
      <c r="G88" s="180">
        <v>41.716863014</v>
      </c>
      <c r="H88" s="180">
        <v>32.3659170885</v>
      </c>
      <c r="I88" s="180">
        <v>27.8926456166</v>
      </c>
      <c r="J88" s="180">
        <v>23.6711788812</v>
      </c>
      <c r="K88" s="180">
        <v>19.7924698966</v>
      </c>
      <c r="L88" s="180">
        <v>16.2120926149</v>
      </c>
      <c r="M88" s="180">
        <v>13.0341493792</v>
      </c>
      <c r="N88" s="180">
        <v>10.2182869151</v>
      </c>
      <c r="O88" s="180">
        <v>7.8438287599</v>
      </c>
      <c r="P88" s="180">
        <v>5.8720976527</v>
      </c>
      <c r="Q88" s="179">
        <v>4.3417219134</v>
      </c>
      <c r="R88" s="155"/>
      <c r="S88" s="155"/>
      <c r="T88" s="155"/>
      <c r="U88" s="155"/>
      <c r="V88" s="155"/>
      <c r="W88" s="155"/>
      <c r="X88" s="155"/>
      <c r="Y88" s="155"/>
      <c r="Z88" s="155"/>
    </row>
    <row r="89" ht="13.5" customHeight="1">
      <c r="A89" s="177">
        <v>1997.0</v>
      </c>
      <c r="B89" s="180">
        <v>70.4873288516</v>
      </c>
      <c r="C89" s="180">
        <v>69.9331176265</v>
      </c>
      <c r="D89" s="180">
        <v>66.0509093937</v>
      </c>
      <c r="E89" s="180">
        <v>61.116861674</v>
      </c>
      <c r="F89" s="180">
        <v>51.3847816002</v>
      </c>
      <c r="G89" s="180">
        <v>41.9165622105</v>
      </c>
      <c r="H89" s="180">
        <v>32.5365920057</v>
      </c>
      <c r="I89" s="180">
        <v>28.0951153237</v>
      </c>
      <c r="J89" s="180">
        <v>23.8771638103</v>
      </c>
      <c r="K89" s="180">
        <v>19.9941560531</v>
      </c>
      <c r="L89" s="180">
        <v>16.3765734073</v>
      </c>
      <c r="M89" s="180">
        <v>13.1762954238</v>
      </c>
      <c r="N89" s="180">
        <v>10.3668674852</v>
      </c>
      <c r="O89" s="180">
        <v>7.9593949815</v>
      </c>
      <c r="P89" s="180">
        <v>5.9635436776</v>
      </c>
      <c r="Q89" s="179">
        <v>4.4218914354</v>
      </c>
      <c r="R89" s="155"/>
      <c r="S89" s="155"/>
      <c r="T89" s="155"/>
      <c r="U89" s="155"/>
      <c r="V89" s="155"/>
      <c r="W89" s="155"/>
      <c r="X89" s="155"/>
      <c r="Y89" s="155"/>
      <c r="Z89" s="155"/>
    </row>
    <row r="90" ht="13.5" customHeight="1">
      <c r="A90" s="177">
        <v>1998.0</v>
      </c>
      <c r="B90" s="180">
        <v>71.1143054026</v>
      </c>
      <c r="C90" s="180">
        <v>70.5263573446</v>
      </c>
      <c r="D90" s="180">
        <v>66.6120745274</v>
      </c>
      <c r="E90" s="180">
        <v>61.6779335435</v>
      </c>
      <c r="F90" s="180">
        <v>51.9378448402</v>
      </c>
      <c r="G90" s="180">
        <v>42.4100499863</v>
      </c>
      <c r="H90" s="180">
        <v>32.9916321091</v>
      </c>
      <c r="I90" s="180">
        <v>28.5202610188</v>
      </c>
      <c r="J90" s="180">
        <v>24.2731771847</v>
      </c>
      <c r="K90" s="180">
        <v>20.3311849566</v>
      </c>
      <c r="L90" s="180">
        <v>16.6962257146</v>
      </c>
      <c r="M90" s="180">
        <v>13.3977197853</v>
      </c>
      <c r="N90" s="180">
        <v>10.4965148687</v>
      </c>
      <c r="O90" s="180">
        <v>8.032382643</v>
      </c>
      <c r="P90" s="180">
        <v>6.0392037457</v>
      </c>
      <c r="Q90" s="179">
        <v>4.4705183602</v>
      </c>
      <c r="R90" s="155"/>
      <c r="S90" s="155"/>
      <c r="T90" s="155"/>
      <c r="U90" s="155"/>
      <c r="V90" s="155"/>
      <c r="W90" s="155"/>
      <c r="X90" s="155"/>
      <c r="Y90" s="155"/>
      <c r="Z90" s="155"/>
    </row>
    <row r="91" ht="13.5" customHeight="1">
      <c r="A91" s="177">
        <v>1999.0</v>
      </c>
      <c r="B91" s="180">
        <v>71.4022227178</v>
      </c>
      <c r="C91" s="180">
        <v>70.7445312442</v>
      </c>
      <c r="D91" s="180">
        <v>66.8311184646</v>
      </c>
      <c r="E91" s="180">
        <v>61.8961531393</v>
      </c>
      <c r="F91" s="180">
        <v>52.1512413027</v>
      </c>
      <c r="G91" s="180">
        <v>42.6520373873</v>
      </c>
      <c r="H91" s="180">
        <v>33.242535286</v>
      </c>
      <c r="I91" s="180">
        <v>28.7301773934</v>
      </c>
      <c r="J91" s="180">
        <v>24.4611829685</v>
      </c>
      <c r="K91" s="180">
        <v>20.4846215224</v>
      </c>
      <c r="L91" s="180">
        <v>16.859473247</v>
      </c>
      <c r="M91" s="180">
        <v>13.6131683496</v>
      </c>
      <c r="N91" s="180">
        <v>10.6388567911</v>
      </c>
      <c r="O91" s="180">
        <v>8.0978733068</v>
      </c>
      <c r="P91" s="180">
        <v>6.0530238896</v>
      </c>
      <c r="Q91" s="179">
        <v>4.4565071937</v>
      </c>
      <c r="R91" s="155"/>
      <c r="S91" s="155"/>
      <c r="T91" s="155"/>
      <c r="U91" s="155"/>
      <c r="V91" s="155"/>
      <c r="W91" s="155"/>
      <c r="X91" s="155"/>
      <c r="Y91" s="155"/>
      <c r="Z91" s="155"/>
    </row>
    <row r="92" ht="13.5" customHeight="1">
      <c r="A92" s="177">
        <v>2000.0</v>
      </c>
      <c r="B92" s="180">
        <v>71.6265464972</v>
      </c>
      <c r="C92" s="180">
        <v>70.9633844333</v>
      </c>
      <c r="D92" s="180">
        <v>67.0464409622</v>
      </c>
      <c r="E92" s="180">
        <v>62.1096286522</v>
      </c>
      <c r="F92" s="180">
        <v>52.3573471185</v>
      </c>
      <c r="G92" s="180">
        <v>42.8438455187</v>
      </c>
      <c r="H92" s="180">
        <v>33.4141794833</v>
      </c>
      <c r="I92" s="180">
        <v>28.9058779781</v>
      </c>
      <c r="J92" s="180">
        <v>24.6489089897</v>
      </c>
      <c r="K92" s="180">
        <v>20.6719944355</v>
      </c>
      <c r="L92" s="180">
        <v>17.0027615693</v>
      </c>
      <c r="M92" s="180">
        <v>13.6988499108</v>
      </c>
      <c r="N92" s="180">
        <v>10.7524472974</v>
      </c>
      <c r="O92" s="180">
        <v>8.1871674332</v>
      </c>
      <c r="P92" s="180">
        <v>6.0719760257</v>
      </c>
      <c r="Q92" s="179">
        <v>4.4207688994</v>
      </c>
      <c r="R92" s="155"/>
      <c r="S92" s="155"/>
      <c r="T92" s="155"/>
      <c r="U92" s="155"/>
      <c r="V92" s="155"/>
      <c r="W92" s="155"/>
      <c r="X92" s="155"/>
      <c r="Y92" s="155"/>
      <c r="Z92" s="155"/>
    </row>
    <row r="93" ht="13.5" customHeight="1">
      <c r="A93" s="177">
        <v>2001.0</v>
      </c>
      <c r="B93" s="180">
        <v>72.0261848818</v>
      </c>
      <c r="C93" s="180">
        <v>71.3552547293</v>
      </c>
      <c r="D93" s="180">
        <v>67.4345855804</v>
      </c>
      <c r="E93" s="180">
        <v>62.4899510076</v>
      </c>
      <c r="F93" s="180">
        <v>52.7225084828</v>
      </c>
      <c r="G93" s="180">
        <v>43.2158638588</v>
      </c>
      <c r="H93" s="180">
        <v>33.7694925719</v>
      </c>
      <c r="I93" s="180">
        <v>29.2447920382</v>
      </c>
      <c r="J93" s="180">
        <v>24.9517966484</v>
      </c>
      <c r="K93" s="180">
        <v>20.9481195867</v>
      </c>
      <c r="L93" s="180">
        <v>17.2647285168</v>
      </c>
      <c r="M93" s="180">
        <v>13.8892545441</v>
      </c>
      <c r="N93" s="180">
        <v>10.8717795224</v>
      </c>
      <c r="O93" s="180">
        <v>8.2638364102</v>
      </c>
      <c r="P93" s="180">
        <v>6.0925418557</v>
      </c>
      <c r="Q93" s="179">
        <v>4.3809563282</v>
      </c>
      <c r="R93" s="155"/>
      <c r="S93" s="155"/>
      <c r="T93" s="155"/>
      <c r="U93" s="155"/>
      <c r="V93" s="155"/>
      <c r="W93" s="155"/>
      <c r="X93" s="155"/>
      <c r="Y93" s="155"/>
      <c r="Z93" s="155"/>
    </row>
    <row r="94" ht="13.5" customHeight="1">
      <c r="A94" s="177">
        <v>2002.0</v>
      </c>
      <c r="B94" s="180">
        <v>72.0772014499</v>
      </c>
      <c r="C94" s="180">
        <v>71.4070965018</v>
      </c>
      <c r="D94" s="180">
        <v>67.504258531</v>
      </c>
      <c r="E94" s="180">
        <v>62.5626763685</v>
      </c>
      <c r="F94" s="180">
        <v>52.788899069</v>
      </c>
      <c r="G94" s="180">
        <v>43.2700814621</v>
      </c>
      <c r="H94" s="180">
        <v>33.8242723301</v>
      </c>
      <c r="I94" s="180">
        <v>29.2959190407</v>
      </c>
      <c r="J94" s="180">
        <v>25.0110862527</v>
      </c>
      <c r="K94" s="180">
        <v>20.9987485446</v>
      </c>
      <c r="L94" s="180">
        <v>17.2923031174</v>
      </c>
      <c r="M94" s="180">
        <v>13.9469243976</v>
      </c>
      <c r="N94" s="180">
        <v>10.9481839922</v>
      </c>
      <c r="O94" s="180">
        <v>8.2974996758</v>
      </c>
      <c r="P94" s="180">
        <v>6.0693938157</v>
      </c>
      <c r="Q94" s="179">
        <v>4.3509368298</v>
      </c>
      <c r="R94" s="155"/>
      <c r="S94" s="155"/>
      <c r="T94" s="155"/>
      <c r="U94" s="155"/>
      <c r="V94" s="155"/>
      <c r="W94" s="155"/>
      <c r="X94" s="155"/>
      <c r="Y94" s="155"/>
      <c r="Z94" s="155"/>
    </row>
    <row r="95" ht="13.5" customHeight="1">
      <c r="A95" s="177">
        <v>2003.0</v>
      </c>
      <c r="B95" s="180">
        <v>72.062250972</v>
      </c>
      <c r="C95" s="180">
        <v>71.3731929046</v>
      </c>
      <c r="D95" s="180">
        <v>67.4448608229</v>
      </c>
      <c r="E95" s="180">
        <v>62.4974431891</v>
      </c>
      <c r="F95" s="180">
        <v>52.7202348311</v>
      </c>
      <c r="G95" s="180">
        <v>43.2064312764</v>
      </c>
      <c r="H95" s="180">
        <v>33.7843825519</v>
      </c>
      <c r="I95" s="180">
        <v>29.2371922349</v>
      </c>
      <c r="J95" s="180">
        <v>24.9224001171</v>
      </c>
      <c r="K95" s="180">
        <v>20.9198622713</v>
      </c>
      <c r="L95" s="180">
        <v>17.2510528248</v>
      </c>
      <c r="M95" s="180">
        <v>13.8971681665</v>
      </c>
      <c r="N95" s="180">
        <v>10.8797581345</v>
      </c>
      <c r="O95" s="180">
        <v>8.2245623836</v>
      </c>
      <c r="P95" s="180">
        <v>6.0181954445</v>
      </c>
      <c r="Q95" s="179">
        <v>4.3005726411</v>
      </c>
      <c r="R95" s="155"/>
      <c r="S95" s="155"/>
      <c r="T95" s="155"/>
      <c r="U95" s="155"/>
      <c r="V95" s="155"/>
      <c r="W95" s="155"/>
      <c r="X95" s="155"/>
      <c r="Y95" s="155"/>
      <c r="Z95" s="155"/>
    </row>
    <row r="96" ht="13.5" customHeight="1">
      <c r="A96" s="177">
        <v>2004.0</v>
      </c>
      <c r="B96" s="180">
        <v>72.5638938613</v>
      </c>
      <c r="C96" s="180">
        <v>71.8737490437</v>
      </c>
      <c r="D96" s="180">
        <v>67.9311960626</v>
      </c>
      <c r="E96" s="180">
        <v>62.9841389583</v>
      </c>
      <c r="F96" s="180">
        <v>53.2045090331</v>
      </c>
      <c r="G96" s="180">
        <v>43.6824172885</v>
      </c>
      <c r="H96" s="180">
        <v>34.2320511411</v>
      </c>
      <c r="I96" s="180">
        <v>29.6665018416</v>
      </c>
      <c r="J96" s="180">
        <v>25.3436181995</v>
      </c>
      <c r="K96" s="180">
        <v>21.3289894057</v>
      </c>
      <c r="L96" s="180">
        <v>17.6284029734</v>
      </c>
      <c r="M96" s="180">
        <v>14.2504796729</v>
      </c>
      <c r="N96" s="180">
        <v>11.2005977244</v>
      </c>
      <c r="O96" s="180">
        <v>8.4863107294</v>
      </c>
      <c r="P96" s="180">
        <v>6.1903869015</v>
      </c>
      <c r="Q96" s="179">
        <v>4.4016681779</v>
      </c>
      <c r="R96" s="155"/>
      <c r="S96" s="155"/>
      <c r="T96" s="155"/>
      <c r="U96" s="155"/>
      <c r="V96" s="155"/>
      <c r="W96" s="155"/>
      <c r="X96" s="155"/>
      <c r="Y96" s="155"/>
      <c r="Z96" s="155"/>
    </row>
    <row r="97" ht="13.5" customHeight="1">
      <c r="A97" s="177">
        <v>2005.0</v>
      </c>
      <c r="B97" s="180">
        <v>72.9100238422</v>
      </c>
      <c r="C97" s="180">
        <v>72.2090139403</v>
      </c>
      <c r="D97" s="180">
        <v>68.2616355927</v>
      </c>
      <c r="E97" s="180">
        <v>63.3035055915</v>
      </c>
      <c r="F97" s="180">
        <v>53.5093990087</v>
      </c>
      <c r="G97" s="180">
        <v>43.9836245263</v>
      </c>
      <c r="H97" s="180">
        <v>34.5173170991</v>
      </c>
      <c r="I97" s="180">
        <v>29.9351056902</v>
      </c>
      <c r="J97" s="180">
        <v>25.5909395524</v>
      </c>
      <c r="K97" s="180">
        <v>21.537570414</v>
      </c>
      <c r="L97" s="180">
        <v>17.8196479898</v>
      </c>
      <c r="M97" s="180">
        <v>14.4256098017</v>
      </c>
      <c r="N97" s="180">
        <v>11.3136891482</v>
      </c>
      <c r="O97" s="180">
        <v>8.555368203</v>
      </c>
      <c r="P97" s="180">
        <v>6.2385283059</v>
      </c>
      <c r="Q97" s="179">
        <v>4.427175931</v>
      </c>
      <c r="R97" s="155"/>
      <c r="S97" s="155"/>
      <c r="T97" s="155"/>
      <c r="U97" s="155"/>
      <c r="V97" s="155"/>
      <c r="W97" s="155"/>
      <c r="X97" s="155"/>
      <c r="Y97" s="155"/>
      <c r="Z97" s="155"/>
    </row>
    <row r="98" ht="13.5" customHeight="1">
      <c r="A98" s="177">
        <v>2006.0</v>
      </c>
      <c r="B98" s="180">
        <v>73.4414269844</v>
      </c>
      <c r="C98" s="180">
        <v>72.7344955253</v>
      </c>
      <c r="D98" s="180">
        <v>68.7951444372</v>
      </c>
      <c r="E98" s="180">
        <v>63.855932602</v>
      </c>
      <c r="F98" s="180">
        <v>54.0673478945</v>
      </c>
      <c r="G98" s="180">
        <v>44.4879440928</v>
      </c>
      <c r="H98" s="180">
        <v>34.97843379</v>
      </c>
      <c r="I98" s="180">
        <v>30.3802793221</v>
      </c>
      <c r="J98" s="180">
        <v>26.0201138845</v>
      </c>
      <c r="K98" s="180">
        <v>21.9613686654</v>
      </c>
      <c r="L98" s="180">
        <v>18.1838885107</v>
      </c>
      <c r="M98" s="180">
        <v>14.7880273081</v>
      </c>
      <c r="N98" s="180">
        <v>11.6448538972</v>
      </c>
      <c r="O98" s="180">
        <v>8.8114877016</v>
      </c>
      <c r="P98" s="180">
        <v>6.4010639536</v>
      </c>
      <c r="Q98" s="179">
        <v>4.5107098911</v>
      </c>
      <c r="R98" s="155"/>
      <c r="S98" s="155"/>
      <c r="T98" s="155"/>
      <c r="U98" s="155"/>
      <c r="V98" s="155"/>
      <c r="W98" s="155"/>
      <c r="X98" s="155"/>
      <c r="Y98" s="155"/>
      <c r="Z98" s="155"/>
    </row>
    <row r="99" ht="13.5" customHeight="1">
      <c r="A99" s="177">
        <v>2007.0</v>
      </c>
      <c r="B99" s="180">
        <v>73.6689831281</v>
      </c>
      <c r="C99" s="180">
        <v>72.9534404931</v>
      </c>
      <c r="D99" s="180">
        <v>69.0241427876</v>
      </c>
      <c r="E99" s="180">
        <v>64.0610469104</v>
      </c>
      <c r="F99" s="180">
        <v>54.2643379049</v>
      </c>
      <c r="G99" s="180">
        <v>44.7468298354</v>
      </c>
      <c r="H99" s="180">
        <v>35.2650818514</v>
      </c>
      <c r="I99" s="180">
        <v>30.6541914014</v>
      </c>
      <c r="J99" s="180">
        <v>26.2348468461</v>
      </c>
      <c r="K99" s="180">
        <v>22.1295247799</v>
      </c>
      <c r="L99" s="180">
        <v>18.3909935815</v>
      </c>
      <c r="M99" s="180">
        <v>15.0111789563</v>
      </c>
      <c r="N99" s="180">
        <v>11.848055197</v>
      </c>
      <c r="O99" s="180">
        <v>9.0465514171</v>
      </c>
      <c r="P99" s="180">
        <v>6.6295212602</v>
      </c>
      <c r="Q99" s="179">
        <v>4.7031372347</v>
      </c>
      <c r="R99" s="155"/>
      <c r="S99" s="155"/>
      <c r="T99" s="155"/>
      <c r="U99" s="155"/>
      <c r="V99" s="155"/>
      <c r="W99" s="155"/>
      <c r="X99" s="155"/>
      <c r="Y99" s="155"/>
      <c r="Z99" s="155"/>
    </row>
    <row r="100" ht="13.5" customHeight="1">
      <c r="A100" s="177">
        <v>2008.0</v>
      </c>
      <c r="B100" s="180">
        <v>74.0211756026</v>
      </c>
      <c r="C100" s="180">
        <v>73.2678796779</v>
      </c>
      <c r="D100" s="180">
        <v>69.3209000068</v>
      </c>
      <c r="E100" s="180">
        <v>64.3560495213</v>
      </c>
      <c r="F100" s="180">
        <v>54.5685817359</v>
      </c>
      <c r="G100" s="180">
        <v>44.9996080298</v>
      </c>
      <c r="H100" s="180">
        <v>35.4870527386</v>
      </c>
      <c r="I100" s="180">
        <v>30.8874191748</v>
      </c>
      <c r="J100" s="180">
        <v>26.4813389363</v>
      </c>
      <c r="K100" s="180">
        <v>22.3764654223</v>
      </c>
      <c r="L100" s="180">
        <v>18.6123759417</v>
      </c>
      <c r="M100" s="180">
        <v>15.2177338135</v>
      </c>
      <c r="N100" s="180">
        <v>12.0886673236</v>
      </c>
      <c r="O100" s="180">
        <v>9.234524948</v>
      </c>
      <c r="P100" s="180">
        <v>6.784023319</v>
      </c>
      <c r="Q100" s="179">
        <v>4.904944501</v>
      </c>
      <c r="R100" s="155"/>
      <c r="S100" s="155"/>
      <c r="T100" s="155"/>
      <c r="U100" s="155"/>
      <c r="V100" s="155"/>
      <c r="W100" s="155"/>
      <c r="X100" s="155"/>
      <c r="Y100" s="155"/>
      <c r="Z100" s="155"/>
    </row>
    <row r="101" ht="13.5" customHeight="1">
      <c r="A101" s="177">
        <v>2009.0</v>
      </c>
      <c r="B101" s="180">
        <v>74.1738106018</v>
      </c>
      <c r="C101" s="180">
        <v>73.3984951177</v>
      </c>
      <c r="D101" s="180">
        <v>69.4531013536</v>
      </c>
      <c r="E101" s="180">
        <v>64.4891963756</v>
      </c>
      <c r="F101" s="180">
        <v>54.6743541564</v>
      </c>
      <c r="G101" s="180">
        <v>45.0626739865</v>
      </c>
      <c r="H101" s="180">
        <v>35.5504936949</v>
      </c>
      <c r="I101" s="180">
        <v>30.9362735987</v>
      </c>
      <c r="J101" s="180">
        <v>26.504616103</v>
      </c>
      <c r="K101" s="180">
        <v>22.369903119</v>
      </c>
      <c r="L101" s="180">
        <v>18.5640740855</v>
      </c>
      <c r="M101" s="180">
        <v>15.1401960752</v>
      </c>
      <c r="N101" s="180">
        <v>12.017809877</v>
      </c>
      <c r="O101" s="180">
        <v>9.1448600088</v>
      </c>
      <c r="P101" s="180">
        <v>6.6346174321</v>
      </c>
      <c r="Q101" s="179">
        <v>4.6373147051</v>
      </c>
      <c r="R101" s="155"/>
      <c r="S101" s="155"/>
      <c r="T101" s="155"/>
      <c r="U101" s="155"/>
      <c r="V101" s="155"/>
      <c r="W101" s="155"/>
      <c r="X101" s="155"/>
      <c r="Y101" s="155"/>
      <c r="Z101" s="155"/>
    </row>
    <row r="102" ht="13.5" customHeight="1">
      <c r="A102" s="177">
        <v>2010.0</v>
      </c>
      <c r="B102" s="180">
        <v>74.3985739607</v>
      </c>
      <c r="C102" s="180">
        <v>73.6099725544</v>
      </c>
      <c r="D102" s="180">
        <v>69.6721300335</v>
      </c>
      <c r="E102" s="180">
        <v>64.7044118368</v>
      </c>
      <c r="F102" s="180">
        <v>54.8837935435</v>
      </c>
      <c r="G102" s="180">
        <v>45.2926386888</v>
      </c>
      <c r="H102" s="180">
        <v>35.7524663044</v>
      </c>
      <c r="I102" s="180">
        <v>31.1436659212</v>
      </c>
      <c r="J102" s="180">
        <v>26.6833603669</v>
      </c>
      <c r="K102" s="180">
        <v>22.5291695845</v>
      </c>
      <c r="L102" s="180">
        <v>18.7196865882</v>
      </c>
      <c r="M102" s="180">
        <v>15.2937849841</v>
      </c>
      <c r="N102" s="180">
        <v>12.1518671788</v>
      </c>
      <c r="O102" s="180">
        <v>9.2160128882</v>
      </c>
      <c r="P102" s="180">
        <v>6.6959008534</v>
      </c>
      <c r="Q102" s="179">
        <v>4.6939341993</v>
      </c>
      <c r="R102" s="155"/>
      <c r="S102" s="155"/>
      <c r="T102" s="155"/>
      <c r="U102" s="155"/>
      <c r="V102" s="155"/>
      <c r="W102" s="155"/>
      <c r="X102" s="155"/>
      <c r="Y102" s="155"/>
      <c r="Z102" s="155"/>
    </row>
    <row r="103" ht="13.5" customHeight="1">
      <c r="A103" s="177">
        <v>2011.0</v>
      </c>
      <c r="B103" s="180">
        <v>74.7098524846</v>
      </c>
      <c r="C103" s="180">
        <v>73.9317423918</v>
      </c>
      <c r="D103" s="180">
        <v>69.9899530901</v>
      </c>
      <c r="E103" s="180">
        <v>65.0206812098</v>
      </c>
      <c r="F103" s="180">
        <v>55.1909588942</v>
      </c>
      <c r="G103" s="180">
        <v>45.6024459931</v>
      </c>
      <c r="H103" s="180">
        <v>36.0620536383</v>
      </c>
      <c r="I103" s="180">
        <v>31.423676139</v>
      </c>
      <c r="J103" s="180">
        <v>26.9530115647</v>
      </c>
      <c r="K103" s="180">
        <v>22.7802828688</v>
      </c>
      <c r="L103" s="180">
        <v>18.9475510692</v>
      </c>
      <c r="M103" s="180">
        <v>15.4821337249</v>
      </c>
      <c r="N103" s="180">
        <v>12.3272476539</v>
      </c>
      <c r="O103" s="180">
        <v>9.4084875042</v>
      </c>
      <c r="P103" s="180">
        <v>6.8594269416</v>
      </c>
      <c r="Q103" s="179">
        <v>4.823089451</v>
      </c>
      <c r="R103" s="155"/>
      <c r="S103" s="155"/>
      <c r="T103" s="155"/>
      <c r="U103" s="155"/>
      <c r="V103" s="155"/>
      <c r="W103" s="155"/>
      <c r="X103" s="155"/>
      <c r="Y103" s="155"/>
      <c r="Z103" s="155"/>
    </row>
    <row r="104" ht="13.5" customHeight="1">
      <c r="A104" s="177">
        <v>2012.0</v>
      </c>
      <c r="B104" s="180">
        <v>74.9582726458</v>
      </c>
      <c r="C104" s="180">
        <v>74.1745461574</v>
      </c>
      <c r="D104" s="180">
        <v>70.2304699314</v>
      </c>
      <c r="E104" s="180">
        <v>65.2606649503</v>
      </c>
      <c r="F104" s="180">
        <v>55.4388449026</v>
      </c>
      <c r="G104" s="180">
        <v>45.8028613389</v>
      </c>
      <c r="H104" s="180">
        <v>36.2735380759</v>
      </c>
      <c r="I104" s="180">
        <v>31.644119166</v>
      </c>
      <c r="J104" s="180">
        <v>27.1574095648</v>
      </c>
      <c r="K104" s="180">
        <v>22.9274301905</v>
      </c>
      <c r="L104" s="180">
        <v>19.0510553821</v>
      </c>
      <c r="M104" s="180">
        <v>15.5464606403</v>
      </c>
      <c r="N104" s="180">
        <v>12.3894813666</v>
      </c>
      <c r="O104" s="180">
        <v>9.4621611643</v>
      </c>
      <c r="P104" s="180">
        <v>6.874956095</v>
      </c>
      <c r="Q104" s="179">
        <v>4.8191829511</v>
      </c>
      <c r="R104" s="155"/>
      <c r="S104" s="155"/>
      <c r="T104" s="155"/>
      <c r="U104" s="155"/>
      <c r="V104" s="155"/>
      <c r="W104" s="155"/>
      <c r="X104" s="155"/>
      <c r="Y104" s="155"/>
      <c r="Z104" s="155"/>
    </row>
    <row r="105" ht="13.5" customHeight="1">
      <c r="A105" s="177">
        <v>2013.0</v>
      </c>
      <c r="B105" s="180">
        <v>75.1531452448</v>
      </c>
      <c r="C105" s="180">
        <v>74.3681073777</v>
      </c>
      <c r="D105" s="180">
        <v>70.417979465</v>
      </c>
      <c r="E105" s="180">
        <v>65.4543204127</v>
      </c>
      <c r="F105" s="180">
        <v>55.6293770099</v>
      </c>
      <c r="G105" s="180">
        <v>46.0295160329</v>
      </c>
      <c r="H105" s="180">
        <v>36.4677740177</v>
      </c>
      <c r="I105" s="180">
        <v>31.8124305533</v>
      </c>
      <c r="J105" s="180">
        <v>27.3405378309</v>
      </c>
      <c r="K105" s="180">
        <v>23.063694299</v>
      </c>
      <c r="L105" s="180">
        <v>19.1244326235</v>
      </c>
      <c r="M105" s="180">
        <v>15.5858966709</v>
      </c>
      <c r="N105" s="180">
        <v>12.4295178703</v>
      </c>
      <c r="O105" s="180">
        <v>9.5237008412</v>
      </c>
      <c r="P105" s="180">
        <v>7.0006728421</v>
      </c>
      <c r="Q105" s="179">
        <v>4.9213886786</v>
      </c>
      <c r="R105" s="155"/>
      <c r="S105" s="155"/>
      <c r="T105" s="155"/>
      <c r="U105" s="155"/>
      <c r="V105" s="155"/>
      <c r="W105" s="155"/>
      <c r="X105" s="155"/>
      <c r="Y105" s="155"/>
      <c r="Z105" s="155"/>
    </row>
    <row r="106" ht="13.5" customHeight="1">
      <c r="A106" s="177">
        <v>2014.0</v>
      </c>
      <c r="B106" s="180">
        <v>75.7075451827</v>
      </c>
      <c r="C106" s="180">
        <v>74.9156281466</v>
      </c>
      <c r="D106" s="180">
        <v>70.9566979012</v>
      </c>
      <c r="E106" s="180">
        <v>65.9913542255</v>
      </c>
      <c r="F106" s="180">
        <v>56.1737217892</v>
      </c>
      <c r="G106" s="180">
        <v>46.5376698964</v>
      </c>
      <c r="H106" s="180">
        <v>36.953041414</v>
      </c>
      <c r="I106" s="180">
        <v>32.2919512536</v>
      </c>
      <c r="J106" s="180">
        <v>27.8001417432</v>
      </c>
      <c r="K106" s="180">
        <v>23.4992703274</v>
      </c>
      <c r="L106" s="180">
        <v>19.5166226684</v>
      </c>
      <c r="M106" s="180">
        <v>15.934964863</v>
      </c>
      <c r="N106" s="180">
        <v>12.7454262402</v>
      </c>
      <c r="O106" s="180">
        <v>9.7739455236</v>
      </c>
      <c r="P106" s="180">
        <v>7.1569229726</v>
      </c>
      <c r="Q106" s="179">
        <v>5.0142763897</v>
      </c>
      <c r="R106" s="155"/>
      <c r="S106" s="155"/>
      <c r="T106" s="155"/>
      <c r="U106" s="155"/>
      <c r="V106" s="155"/>
      <c r="W106" s="155"/>
      <c r="X106" s="155"/>
      <c r="Y106" s="155"/>
      <c r="Z106" s="155"/>
    </row>
    <row r="107" ht="13.5" customHeight="1">
      <c r="A107" s="177">
        <v>2015.0</v>
      </c>
      <c r="B107" s="182">
        <v>75.6148426981</v>
      </c>
      <c r="C107" s="183">
        <v>74.8388071274</v>
      </c>
      <c r="D107" s="182">
        <v>70.8802360254</v>
      </c>
      <c r="E107" s="182">
        <v>65.9100917573</v>
      </c>
      <c r="F107" s="182">
        <v>56.0478139246</v>
      </c>
      <c r="G107" s="184">
        <v>46.4290190699</v>
      </c>
      <c r="H107" s="182">
        <v>36.8686581456</v>
      </c>
      <c r="I107" s="182">
        <v>32.1917271025</v>
      </c>
      <c r="J107" s="182">
        <v>27.6837151158</v>
      </c>
      <c r="K107" s="182">
        <v>23.3766134684</v>
      </c>
      <c r="L107" s="182">
        <v>19.3476002242</v>
      </c>
      <c r="M107" s="182">
        <v>15.7568298575</v>
      </c>
      <c r="N107" s="182">
        <v>12.5211922968</v>
      </c>
      <c r="O107" s="182">
        <v>9.637590445</v>
      </c>
      <c r="P107" s="182">
        <v>7.0364721706</v>
      </c>
      <c r="Q107" s="179">
        <v>4.9072249279</v>
      </c>
      <c r="R107" s="155"/>
      <c r="S107" s="155"/>
      <c r="T107" s="155"/>
      <c r="U107" s="155"/>
      <c r="V107" s="155"/>
      <c r="W107" s="155"/>
      <c r="X107" s="155"/>
      <c r="Y107" s="155"/>
      <c r="Z107" s="155"/>
    </row>
    <row r="108" ht="13.5" customHeight="1">
      <c r="A108" s="177">
        <v>2016.0</v>
      </c>
      <c r="B108" s="182">
        <v>76.044936268</v>
      </c>
      <c r="C108" s="183">
        <v>75.2862093515</v>
      </c>
      <c r="D108" s="182">
        <v>71.3362252148</v>
      </c>
      <c r="E108" s="182">
        <v>66.3636847349</v>
      </c>
      <c r="F108" s="182">
        <v>56.4999334103</v>
      </c>
      <c r="G108" s="184">
        <v>46.8730009903</v>
      </c>
      <c r="H108" s="182">
        <v>37.2862362393</v>
      </c>
      <c r="I108" s="182">
        <v>32.5926433934</v>
      </c>
      <c r="J108" s="182">
        <v>28.0710744042</v>
      </c>
      <c r="K108" s="182">
        <v>23.7411215306</v>
      </c>
      <c r="L108" s="182">
        <v>19.7141851788</v>
      </c>
      <c r="M108" s="182">
        <v>16.088107988</v>
      </c>
      <c r="N108" s="182">
        <v>12.8277410749</v>
      </c>
      <c r="O108" s="182">
        <v>9.9113292831</v>
      </c>
      <c r="P108" s="182">
        <v>7.3065114391</v>
      </c>
      <c r="Q108" s="179">
        <v>5.1540522193</v>
      </c>
      <c r="R108" s="155"/>
      <c r="S108" s="155"/>
      <c r="T108" s="155"/>
      <c r="U108" s="155"/>
      <c r="V108" s="155"/>
      <c r="W108" s="155"/>
      <c r="X108" s="155"/>
      <c r="Y108" s="155"/>
      <c r="Z108" s="155"/>
    </row>
    <row r="109" ht="13.5" customHeight="1">
      <c r="A109" s="177">
        <v>2017.0</v>
      </c>
      <c r="B109" s="182">
        <v>76.0048893891</v>
      </c>
      <c r="C109" s="183">
        <v>75.2437836813</v>
      </c>
      <c r="D109" s="182">
        <v>71.2968427025</v>
      </c>
      <c r="E109" s="182">
        <v>66.3332332831</v>
      </c>
      <c r="F109" s="182">
        <v>56.4696847451</v>
      </c>
      <c r="G109" s="184">
        <v>46.8563283314</v>
      </c>
      <c r="H109" s="182">
        <v>37.2870312456</v>
      </c>
      <c r="I109" s="182">
        <v>32.5957233485</v>
      </c>
      <c r="J109" s="182">
        <v>28.0550332005</v>
      </c>
      <c r="K109" s="182">
        <v>23.7491111806</v>
      </c>
      <c r="L109" s="182">
        <v>19.7059627968</v>
      </c>
      <c r="M109" s="182">
        <v>16.0876868714</v>
      </c>
      <c r="N109" s="182">
        <v>12.7988112907</v>
      </c>
      <c r="O109" s="182">
        <v>9.8853884583</v>
      </c>
      <c r="P109" s="182">
        <v>7.2647787808</v>
      </c>
      <c r="Q109" s="179">
        <v>5.1097800352</v>
      </c>
      <c r="R109" s="155"/>
      <c r="S109" s="155"/>
      <c r="T109" s="155"/>
      <c r="U109" s="155"/>
      <c r="V109" s="155"/>
      <c r="W109" s="155"/>
      <c r="X109" s="155"/>
      <c r="Y109" s="155"/>
      <c r="Z109" s="155"/>
    </row>
    <row r="110" ht="13.5" customHeight="1">
      <c r="A110" s="177">
        <v>2018.0</v>
      </c>
      <c r="B110" s="182">
        <v>76.0839391341</v>
      </c>
      <c r="C110" s="183">
        <v>75.2908852955</v>
      </c>
      <c r="D110" s="182">
        <v>71.3395059251</v>
      </c>
      <c r="E110" s="182">
        <v>66.3684280862</v>
      </c>
      <c r="F110" s="182">
        <v>56.5232868223</v>
      </c>
      <c r="G110" s="184">
        <v>46.9092871815</v>
      </c>
      <c r="H110" s="182">
        <v>37.3692288674</v>
      </c>
      <c r="I110" s="182">
        <v>32.6943002112</v>
      </c>
      <c r="J110" s="182">
        <v>28.1502521873</v>
      </c>
      <c r="K110" s="182">
        <v>23.8557734784</v>
      </c>
      <c r="L110" s="182">
        <v>19.8090806518</v>
      </c>
      <c r="M110" s="182">
        <v>16.1420802013</v>
      </c>
      <c r="N110" s="182">
        <v>12.870017684</v>
      </c>
      <c r="O110" s="182">
        <v>9.9710247583</v>
      </c>
      <c r="P110" s="182">
        <v>7.3621333659</v>
      </c>
      <c r="Q110" s="179">
        <v>5.2134012205</v>
      </c>
      <c r="R110" s="155"/>
      <c r="S110" s="155"/>
      <c r="T110" s="155"/>
      <c r="U110" s="155"/>
      <c r="V110" s="155"/>
      <c r="W110" s="155"/>
      <c r="X110" s="155"/>
      <c r="Y110" s="155"/>
      <c r="Z110" s="155"/>
    </row>
    <row r="111" ht="13.5" customHeight="1">
      <c r="A111" s="177">
        <v>2019.0</v>
      </c>
      <c r="B111" s="182">
        <v>76.3289995826</v>
      </c>
      <c r="C111" s="183">
        <v>75.5464237261</v>
      </c>
      <c r="D111" s="182">
        <v>71.5908224201</v>
      </c>
      <c r="E111" s="182">
        <v>66.6240800913</v>
      </c>
      <c r="F111" s="182">
        <v>56.7839505819</v>
      </c>
      <c r="G111" s="184">
        <v>47.1586042711</v>
      </c>
      <c r="H111" s="182">
        <v>37.588183551</v>
      </c>
      <c r="I111" s="182">
        <v>32.8976710184</v>
      </c>
      <c r="J111" s="182">
        <v>28.3610395237</v>
      </c>
      <c r="K111" s="182">
        <v>24.054347424</v>
      </c>
      <c r="L111" s="182">
        <v>19.9649530014</v>
      </c>
      <c r="M111" s="182">
        <v>16.286760354</v>
      </c>
      <c r="N111" s="182">
        <v>12.9820047609</v>
      </c>
      <c r="O111" s="182">
        <v>10.0231621524</v>
      </c>
      <c r="P111" s="182">
        <v>7.3881109994</v>
      </c>
      <c r="Q111" s="179">
        <v>5.2328905243</v>
      </c>
      <c r="R111" s="155"/>
      <c r="S111" s="155"/>
      <c r="T111" s="155"/>
      <c r="U111" s="155"/>
      <c r="V111" s="155"/>
      <c r="W111" s="155"/>
      <c r="X111" s="155"/>
      <c r="Y111" s="155"/>
      <c r="Z111" s="155"/>
    </row>
    <row r="112" ht="13.5" customHeight="1">
      <c r="A112" s="177">
        <v>2020.0</v>
      </c>
      <c r="B112" s="182">
        <v>75.3035998674</v>
      </c>
      <c r="C112" s="184">
        <v>74.5034122149</v>
      </c>
      <c r="D112" s="184">
        <v>70.5488906217</v>
      </c>
      <c r="E112" s="184">
        <v>65.577178338</v>
      </c>
      <c r="F112" s="184">
        <v>55.6976235568</v>
      </c>
      <c r="G112" s="184">
        <v>46.0404806323</v>
      </c>
      <c r="H112" s="184">
        <v>36.4836412469</v>
      </c>
      <c r="I112" s="184">
        <v>31.8126003415</v>
      </c>
      <c r="J112" s="184">
        <v>27.263810285</v>
      </c>
      <c r="K112" s="184">
        <v>22.9487699845</v>
      </c>
      <c r="L112" s="184">
        <v>18.8882378977</v>
      </c>
      <c r="M112" s="184">
        <v>15.2198528412</v>
      </c>
      <c r="N112" s="184">
        <v>11.9561421582</v>
      </c>
      <c r="O112" s="184">
        <v>9.0794003922</v>
      </c>
      <c r="P112" s="184">
        <v>6.6271909047</v>
      </c>
      <c r="Q112" s="179">
        <v>4.6456403269</v>
      </c>
      <c r="R112" s="155"/>
      <c r="S112" s="155"/>
      <c r="T112" s="155"/>
      <c r="U112" s="155"/>
      <c r="V112" s="155"/>
      <c r="W112" s="155"/>
      <c r="X112" s="155"/>
      <c r="Y112" s="155"/>
      <c r="Z112" s="155"/>
    </row>
    <row r="113" ht="13.5" customHeight="1">
      <c r="A113" s="185">
        <v>2021.0</v>
      </c>
      <c r="B113" s="186">
        <v>74.0931411952</v>
      </c>
      <c r="C113" s="179">
        <v>73.2873673155</v>
      </c>
      <c r="D113" s="184">
        <v>69.3231095711</v>
      </c>
      <c r="E113" s="184">
        <v>64.3554505831</v>
      </c>
      <c r="F113" s="184">
        <v>54.4930096471</v>
      </c>
      <c r="G113" s="184">
        <v>44.817791066</v>
      </c>
      <c r="H113" s="184">
        <v>35.310169513</v>
      </c>
      <c r="I113" s="184">
        <v>30.6701274187</v>
      </c>
      <c r="J113" s="184">
        <v>26.1841510533</v>
      </c>
      <c r="K113" s="184">
        <v>21.9503176085</v>
      </c>
      <c r="L113" s="184">
        <v>18.0254000133</v>
      </c>
      <c r="M113" s="184">
        <v>14.5127264111</v>
      </c>
      <c r="N113" s="184">
        <v>11.4161989698</v>
      </c>
      <c r="O113" s="184">
        <v>8.7424619696</v>
      </c>
      <c r="P113" s="184">
        <v>6.4780282492</v>
      </c>
      <c r="Q113" s="179">
        <v>4.6255873107</v>
      </c>
      <c r="R113" s="155"/>
      <c r="S113" s="155"/>
      <c r="T113" s="155"/>
      <c r="U113" s="155"/>
      <c r="V113" s="155"/>
      <c r="W113" s="155"/>
      <c r="X113" s="155"/>
      <c r="Y113" s="155"/>
      <c r="Z113" s="155"/>
    </row>
    <row r="114" ht="13.5" customHeight="1">
      <c r="A114" s="187">
        <v>2022.0</v>
      </c>
      <c r="B114" s="188">
        <v>76.14838053</v>
      </c>
      <c r="C114" s="188">
        <v>75.32061722</v>
      </c>
      <c r="D114" s="189">
        <v>71.3597104</v>
      </c>
      <c r="E114" s="189">
        <v>66.38456425</v>
      </c>
      <c r="F114" s="189">
        <v>56.53275604</v>
      </c>
      <c r="G114" s="189">
        <v>46.90620237</v>
      </c>
      <c r="H114" s="190">
        <v>37.40634832</v>
      </c>
      <c r="I114" s="190">
        <v>32.74834212</v>
      </c>
      <c r="J114" s="189">
        <v>28.21353246</v>
      </c>
      <c r="K114" s="189">
        <v>23.88244001</v>
      </c>
      <c r="L114" s="189">
        <v>19.79568847</v>
      </c>
      <c r="M114" s="189">
        <v>16.05444405</v>
      </c>
      <c r="N114" s="189">
        <v>12.71747441</v>
      </c>
      <c r="O114" s="189">
        <v>9.753427395</v>
      </c>
      <c r="P114" s="189">
        <v>7.164325089</v>
      </c>
      <c r="Q114" s="179">
        <v>5.01509094</v>
      </c>
      <c r="R114" s="155"/>
      <c r="S114" s="155"/>
      <c r="T114" s="155"/>
      <c r="U114" s="155"/>
      <c r="V114" s="155"/>
      <c r="W114" s="155"/>
      <c r="X114" s="155"/>
      <c r="Y114" s="155"/>
      <c r="Z114" s="155"/>
    </row>
    <row r="115" ht="24.0" customHeight="1">
      <c r="A115" s="191" t="s">
        <v>176</v>
      </c>
      <c r="B115" s="192"/>
      <c r="C115" s="192"/>
      <c r="D115" s="192"/>
      <c r="E115" s="192"/>
      <c r="F115" s="192"/>
      <c r="G115" s="192"/>
      <c r="H115" s="192"/>
      <c r="I115" s="192"/>
      <c r="J115" s="192"/>
      <c r="K115" s="192"/>
      <c r="L115" s="192"/>
      <c r="M115" s="192"/>
      <c r="N115" s="192"/>
      <c r="O115" s="192"/>
      <c r="P115" s="192"/>
      <c r="Q115" s="192"/>
      <c r="R115" s="155"/>
      <c r="S115" s="155"/>
      <c r="T115" s="155"/>
      <c r="U115" s="155"/>
      <c r="V115" s="155"/>
      <c r="W115" s="155"/>
      <c r="X115" s="155"/>
      <c r="Y115" s="155"/>
      <c r="Z115" s="155"/>
    </row>
    <row r="116" ht="13.5" customHeight="1">
      <c r="A116" s="177">
        <v>1920.0</v>
      </c>
      <c r="B116" s="178">
        <v>49.777447325</v>
      </c>
      <c r="C116" s="178">
        <v>56.8225069752</v>
      </c>
      <c r="D116" s="178">
        <v>55.4881985395</v>
      </c>
      <c r="E116" s="178">
        <v>51.5150185423</v>
      </c>
      <c r="F116" s="178">
        <v>43.3634252256</v>
      </c>
      <c r="G116" s="178">
        <v>36.1542353874</v>
      </c>
      <c r="H116" s="178">
        <v>28.7722463918</v>
      </c>
      <c r="I116" s="178">
        <v>24.9923070285</v>
      </c>
      <c r="J116" s="178">
        <v>21.2188369317</v>
      </c>
      <c r="K116" s="178">
        <v>17.5805281022</v>
      </c>
      <c r="L116" s="178">
        <v>14.2053185188</v>
      </c>
      <c r="M116" s="178">
        <v>11.1741488536</v>
      </c>
      <c r="N116" s="178">
        <v>8.5525336261</v>
      </c>
      <c r="O116" s="178">
        <v>6.4488755533</v>
      </c>
      <c r="P116" s="178">
        <v>4.8825047619</v>
      </c>
      <c r="Q116" s="179">
        <v>3.7350596878</v>
      </c>
      <c r="R116" s="155"/>
      <c r="S116" s="155"/>
      <c r="T116" s="155"/>
      <c r="U116" s="155"/>
      <c r="V116" s="155"/>
      <c r="W116" s="155"/>
      <c r="X116" s="155"/>
      <c r="Y116" s="155"/>
      <c r="Z116" s="155"/>
    </row>
    <row r="117" ht="13.5" customHeight="1">
      <c r="A117" s="177">
        <v>1921.0</v>
      </c>
      <c r="B117" s="180">
        <v>51.8279599416</v>
      </c>
      <c r="C117" s="180">
        <v>59.9310061238</v>
      </c>
      <c r="D117" s="180">
        <v>58.3395022596</v>
      </c>
      <c r="E117" s="180">
        <v>54.0691533704</v>
      </c>
      <c r="F117" s="180">
        <v>45.4855325425</v>
      </c>
      <c r="G117" s="180">
        <v>37.7723571511</v>
      </c>
      <c r="H117" s="180">
        <v>29.9318300599</v>
      </c>
      <c r="I117" s="180">
        <v>25.9623544393</v>
      </c>
      <c r="J117" s="180">
        <v>22.0610409332</v>
      </c>
      <c r="K117" s="180">
        <v>18.2795111211</v>
      </c>
      <c r="L117" s="180">
        <v>14.7266487875</v>
      </c>
      <c r="M117" s="180">
        <v>11.5768653513</v>
      </c>
      <c r="N117" s="180">
        <v>8.7987706342</v>
      </c>
      <c r="O117" s="180">
        <v>6.5509199089</v>
      </c>
      <c r="P117" s="180">
        <v>4.821794571</v>
      </c>
      <c r="Q117" s="179">
        <v>3.5434978489</v>
      </c>
      <c r="R117" s="155"/>
      <c r="S117" s="155"/>
      <c r="T117" s="155"/>
      <c r="U117" s="155"/>
      <c r="V117" s="155"/>
      <c r="W117" s="155"/>
      <c r="X117" s="155"/>
      <c r="Y117" s="155"/>
      <c r="Z117" s="155"/>
    </row>
    <row r="118" ht="13.5" customHeight="1">
      <c r="A118" s="177">
        <v>1922.0</v>
      </c>
      <c r="B118" s="180">
        <v>52.6985217523</v>
      </c>
      <c r="C118" s="180">
        <v>60.0673334003</v>
      </c>
      <c r="D118" s="180">
        <v>58.3700298907</v>
      </c>
      <c r="E118" s="180">
        <v>54.0102733261</v>
      </c>
      <c r="F118" s="180">
        <v>45.3558373958</v>
      </c>
      <c r="G118" s="180">
        <v>37.5237411104</v>
      </c>
      <c r="H118" s="180">
        <v>29.6594705422</v>
      </c>
      <c r="I118" s="180">
        <v>25.7128071402</v>
      </c>
      <c r="J118" s="180">
        <v>21.8079958106</v>
      </c>
      <c r="K118" s="180">
        <v>18.0284896794</v>
      </c>
      <c r="L118" s="180">
        <v>14.4592255026</v>
      </c>
      <c r="M118" s="180">
        <v>11.2324173146</v>
      </c>
      <c r="N118" s="180">
        <v>8.4525318699</v>
      </c>
      <c r="O118" s="180">
        <v>6.2438899977</v>
      </c>
      <c r="P118" s="180">
        <v>4.574484419</v>
      </c>
      <c r="Q118" s="179">
        <v>3.3571361494</v>
      </c>
      <c r="R118" s="155"/>
      <c r="S118" s="155"/>
      <c r="T118" s="155"/>
      <c r="U118" s="155"/>
      <c r="V118" s="155"/>
      <c r="W118" s="155"/>
      <c r="X118" s="155"/>
      <c r="Y118" s="155"/>
      <c r="Z118" s="155"/>
    </row>
    <row r="119" ht="13.5" customHeight="1">
      <c r="A119" s="177">
        <v>1923.0</v>
      </c>
      <c r="B119" s="180">
        <v>55.8588373484</v>
      </c>
      <c r="C119" s="180">
        <v>62.4632591102</v>
      </c>
      <c r="D119" s="180">
        <v>60.3028905951</v>
      </c>
      <c r="E119" s="180">
        <v>55.8820762049</v>
      </c>
      <c r="F119" s="180">
        <v>47.0945476498</v>
      </c>
      <c r="G119" s="180">
        <v>39.069843147</v>
      </c>
      <c r="H119" s="180">
        <v>31.0072949248</v>
      </c>
      <c r="I119" s="180">
        <v>26.9568508787</v>
      </c>
      <c r="J119" s="180">
        <v>22.9777816038</v>
      </c>
      <c r="K119" s="180">
        <v>19.1844488863</v>
      </c>
      <c r="L119" s="180">
        <v>15.5945399371</v>
      </c>
      <c r="M119" s="180">
        <v>12.3359470147</v>
      </c>
      <c r="N119" s="180">
        <v>9.467610449</v>
      </c>
      <c r="O119" s="180">
        <v>7.1468222085</v>
      </c>
      <c r="P119" s="180">
        <v>5.3609893541</v>
      </c>
      <c r="Q119" s="179">
        <v>4.0253416128</v>
      </c>
      <c r="R119" s="155"/>
      <c r="S119" s="155"/>
      <c r="T119" s="155"/>
      <c r="U119" s="155"/>
      <c r="V119" s="155"/>
      <c r="W119" s="155"/>
      <c r="X119" s="155"/>
      <c r="Y119" s="155"/>
      <c r="Z119" s="155"/>
    </row>
    <row r="120" ht="13.5" customHeight="1">
      <c r="A120" s="177">
        <v>1924.0</v>
      </c>
      <c r="B120" s="180">
        <v>55.8399842955</v>
      </c>
      <c r="C120" s="180">
        <v>62.3750740074</v>
      </c>
      <c r="D120" s="180">
        <v>60.1701454275</v>
      </c>
      <c r="E120" s="180">
        <v>55.7275961184</v>
      </c>
      <c r="F120" s="180">
        <v>46.9322918533</v>
      </c>
      <c r="G120" s="180">
        <v>38.8475283486</v>
      </c>
      <c r="H120" s="180">
        <v>30.7288064064</v>
      </c>
      <c r="I120" s="180">
        <v>26.6840137938</v>
      </c>
      <c r="J120" s="180">
        <v>22.6865738376</v>
      </c>
      <c r="K120" s="180">
        <v>18.8866833862</v>
      </c>
      <c r="L120" s="180">
        <v>15.2888462609</v>
      </c>
      <c r="M120" s="180">
        <v>12.0169916366</v>
      </c>
      <c r="N120" s="180">
        <v>9.1721560036</v>
      </c>
      <c r="O120" s="180">
        <v>6.870332663</v>
      </c>
      <c r="P120" s="180">
        <v>5.0538278257</v>
      </c>
      <c r="Q120" s="179">
        <v>3.6697696149</v>
      </c>
      <c r="R120" s="155"/>
      <c r="S120" s="155"/>
      <c r="T120" s="155"/>
      <c r="U120" s="155"/>
      <c r="V120" s="155"/>
      <c r="W120" s="155"/>
      <c r="X120" s="155"/>
      <c r="Y120" s="155"/>
      <c r="Z120" s="155"/>
    </row>
    <row r="121" ht="13.5" customHeight="1">
      <c r="A121" s="177">
        <v>1925.0</v>
      </c>
      <c r="B121" s="180">
        <v>56.0537490893</v>
      </c>
      <c r="C121" s="180">
        <v>62.4562689742</v>
      </c>
      <c r="D121" s="180">
        <v>60.2554435446</v>
      </c>
      <c r="E121" s="180">
        <v>55.7851616213</v>
      </c>
      <c r="F121" s="180">
        <v>47.0061593467</v>
      </c>
      <c r="G121" s="180">
        <v>38.9257796344</v>
      </c>
      <c r="H121" s="180">
        <v>30.784884322</v>
      </c>
      <c r="I121" s="180">
        <v>26.6964154252</v>
      </c>
      <c r="J121" s="180">
        <v>22.7100944941</v>
      </c>
      <c r="K121" s="180">
        <v>18.8963567084</v>
      </c>
      <c r="L121" s="180">
        <v>15.2907017391</v>
      </c>
      <c r="M121" s="180">
        <v>12.0687086001</v>
      </c>
      <c r="N121" s="180">
        <v>9.2065725023</v>
      </c>
      <c r="O121" s="180">
        <v>6.826017547</v>
      </c>
      <c r="P121" s="180">
        <v>4.971243921</v>
      </c>
      <c r="Q121" s="179">
        <v>3.5930572148</v>
      </c>
      <c r="R121" s="155"/>
      <c r="S121" s="155"/>
      <c r="T121" s="155"/>
      <c r="U121" s="155"/>
      <c r="V121" s="155"/>
      <c r="W121" s="155"/>
      <c r="X121" s="155"/>
      <c r="Y121" s="155"/>
      <c r="Z121" s="155"/>
    </row>
    <row r="122" ht="13.5" customHeight="1">
      <c r="A122" s="177">
        <v>1926.0</v>
      </c>
      <c r="B122" s="180">
        <v>55.8563387863</v>
      </c>
      <c r="C122" s="180">
        <v>62.334295176</v>
      </c>
      <c r="D122" s="180">
        <v>60.2900869711</v>
      </c>
      <c r="E122" s="180">
        <v>55.8837223473</v>
      </c>
      <c r="F122" s="180">
        <v>47.1217711043</v>
      </c>
      <c r="G122" s="180">
        <v>39.0179346631</v>
      </c>
      <c r="H122" s="180">
        <v>30.824602384</v>
      </c>
      <c r="I122" s="180">
        <v>26.7437323924</v>
      </c>
      <c r="J122" s="180">
        <v>22.7525511074</v>
      </c>
      <c r="K122" s="180">
        <v>18.963069811</v>
      </c>
      <c r="L122" s="180">
        <v>15.3304722526</v>
      </c>
      <c r="M122" s="180">
        <v>12.0464608583</v>
      </c>
      <c r="N122" s="180">
        <v>9.2149240648</v>
      </c>
      <c r="O122" s="180">
        <v>6.8143915641</v>
      </c>
      <c r="P122" s="180">
        <v>4.9766017594</v>
      </c>
      <c r="Q122" s="179">
        <v>3.5945826254</v>
      </c>
      <c r="R122" s="155"/>
      <c r="S122" s="155"/>
      <c r="T122" s="155"/>
      <c r="U122" s="155"/>
      <c r="V122" s="155"/>
      <c r="W122" s="155"/>
      <c r="X122" s="155"/>
      <c r="Y122" s="155"/>
      <c r="Z122" s="155"/>
    </row>
    <row r="123" ht="13.5" customHeight="1">
      <c r="A123" s="177">
        <v>1927.0</v>
      </c>
      <c r="B123" s="180">
        <v>55.1079173619</v>
      </c>
      <c r="C123" s="180">
        <v>61.7459536215</v>
      </c>
      <c r="D123" s="180">
        <v>59.8910622407</v>
      </c>
      <c r="E123" s="180">
        <v>55.5710042936</v>
      </c>
      <c r="F123" s="180">
        <v>46.7838955298</v>
      </c>
      <c r="G123" s="180">
        <v>38.6647401143</v>
      </c>
      <c r="H123" s="180">
        <v>30.4718896171</v>
      </c>
      <c r="I123" s="180">
        <v>26.3843297702</v>
      </c>
      <c r="J123" s="180">
        <v>22.3973625448</v>
      </c>
      <c r="K123" s="180">
        <v>18.5789676627</v>
      </c>
      <c r="L123" s="180">
        <v>14.9629560661</v>
      </c>
      <c r="M123" s="180">
        <v>11.6624496645</v>
      </c>
      <c r="N123" s="180">
        <v>8.8308611022</v>
      </c>
      <c r="O123" s="180">
        <v>6.4923479587</v>
      </c>
      <c r="P123" s="180">
        <v>4.7031140988</v>
      </c>
      <c r="Q123" s="179">
        <v>3.3851010644</v>
      </c>
      <c r="R123" s="155"/>
      <c r="S123" s="155"/>
      <c r="T123" s="155"/>
      <c r="U123" s="155"/>
      <c r="V123" s="155"/>
      <c r="W123" s="155"/>
      <c r="X123" s="155"/>
      <c r="Y123" s="155"/>
      <c r="Z123" s="155"/>
    </row>
    <row r="124" ht="13.5" customHeight="1">
      <c r="A124" s="177">
        <v>1928.0</v>
      </c>
      <c r="B124" s="180">
        <v>56.672186081</v>
      </c>
      <c r="C124" s="180">
        <v>62.7978183959</v>
      </c>
      <c r="D124" s="180">
        <v>60.5569134107</v>
      </c>
      <c r="E124" s="180">
        <v>56.3266247837</v>
      </c>
      <c r="F124" s="180">
        <v>47.5002484095</v>
      </c>
      <c r="G124" s="180">
        <v>39.3646957285</v>
      </c>
      <c r="H124" s="180">
        <v>31.0943608776</v>
      </c>
      <c r="I124" s="180">
        <v>26.962698712</v>
      </c>
      <c r="J124" s="180">
        <v>22.9231125733</v>
      </c>
      <c r="K124" s="180">
        <v>19.0714373744</v>
      </c>
      <c r="L124" s="180">
        <v>15.4074421912</v>
      </c>
      <c r="M124" s="180">
        <v>12.124471359</v>
      </c>
      <c r="N124" s="180">
        <v>9.2963553594</v>
      </c>
      <c r="O124" s="180">
        <v>6.9458510686</v>
      </c>
      <c r="P124" s="180">
        <v>5.0475352175</v>
      </c>
      <c r="Q124" s="179">
        <v>3.6179829935</v>
      </c>
      <c r="R124" s="155"/>
      <c r="S124" s="155"/>
      <c r="T124" s="155"/>
      <c r="U124" s="155"/>
      <c r="V124" s="155"/>
      <c r="W124" s="155"/>
      <c r="X124" s="155"/>
      <c r="Y124" s="155"/>
      <c r="Z124" s="155"/>
    </row>
    <row r="125" ht="13.5" customHeight="1">
      <c r="A125" s="177">
        <v>1929.0</v>
      </c>
      <c r="B125" s="180">
        <v>56.1458536148</v>
      </c>
      <c r="C125" s="180">
        <v>62.241762098</v>
      </c>
      <c r="D125" s="180">
        <v>59.9540462566</v>
      </c>
      <c r="E125" s="180">
        <v>55.8025350049</v>
      </c>
      <c r="F125" s="180">
        <v>46.9774693388</v>
      </c>
      <c r="G125" s="180">
        <v>38.8144055134</v>
      </c>
      <c r="H125" s="180">
        <v>30.5733025761</v>
      </c>
      <c r="I125" s="180">
        <v>26.438142476</v>
      </c>
      <c r="J125" s="180">
        <v>22.4109595285</v>
      </c>
      <c r="K125" s="180">
        <v>18.5946815627</v>
      </c>
      <c r="L125" s="180">
        <v>14.9591288795</v>
      </c>
      <c r="M125" s="180">
        <v>11.6670773421</v>
      </c>
      <c r="N125" s="180">
        <v>8.8654107342</v>
      </c>
      <c r="O125" s="180">
        <v>6.5714448597</v>
      </c>
      <c r="P125" s="180">
        <v>4.7690785739</v>
      </c>
      <c r="Q125" s="179">
        <v>3.4792782642</v>
      </c>
      <c r="R125" s="155"/>
      <c r="S125" s="155"/>
      <c r="T125" s="155"/>
      <c r="U125" s="155"/>
      <c r="V125" s="155"/>
      <c r="W125" s="155"/>
      <c r="X125" s="155"/>
      <c r="Y125" s="155"/>
      <c r="Z125" s="155"/>
    </row>
    <row r="126" ht="13.5" customHeight="1">
      <c r="A126" s="177">
        <v>1930.0</v>
      </c>
      <c r="B126" s="180">
        <v>57.6136085044</v>
      </c>
      <c r="C126" s="180">
        <v>63.7141015628</v>
      </c>
      <c r="D126" s="180">
        <v>61.5288663743</v>
      </c>
      <c r="E126" s="180">
        <v>57.3756950768</v>
      </c>
      <c r="F126" s="180">
        <v>48.5148291606</v>
      </c>
      <c r="G126" s="180">
        <v>40.2206388846</v>
      </c>
      <c r="H126" s="180">
        <v>31.8510191483</v>
      </c>
      <c r="I126" s="180">
        <v>27.6830254686</v>
      </c>
      <c r="J126" s="180">
        <v>23.588554972</v>
      </c>
      <c r="K126" s="180">
        <v>19.6673841904</v>
      </c>
      <c r="L126" s="180">
        <v>15.9965393142</v>
      </c>
      <c r="M126" s="180">
        <v>12.6631355091</v>
      </c>
      <c r="N126" s="180">
        <v>9.7728212734</v>
      </c>
      <c r="O126" s="180">
        <v>7.3732473234</v>
      </c>
      <c r="P126" s="180">
        <v>5.4443726472</v>
      </c>
      <c r="Q126" s="179">
        <v>3.986113848</v>
      </c>
      <c r="R126" s="155"/>
      <c r="S126" s="155"/>
      <c r="T126" s="155"/>
      <c r="U126" s="155"/>
      <c r="V126" s="155"/>
      <c r="W126" s="155"/>
      <c r="X126" s="155"/>
      <c r="Y126" s="155"/>
      <c r="Z126" s="155"/>
    </row>
    <row r="127" ht="13.5" customHeight="1">
      <c r="A127" s="177">
        <v>1931.0</v>
      </c>
      <c r="B127" s="180">
        <v>58.2795616844</v>
      </c>
      <c r="C127" s="180">
        <v>63.7008951013</v>
      </c>
      <c r="D127" s="180">
        <v>61.2500675427</v>
      </c>
      <c r="E127" s="180">
        <v>57.0249756702</v>
      </c>
      <c r="F127" s="180">
        <v>48.1727063381</v>
      </c>
      <c r="G127" s="180">
        <v>39.8896450711</v>
      </c>
      <c r="H127" s="180">
        <v>31.502473963</v>
      </c>
      <c r="I127" s="180">
        <v>27.3207478112</v>
      </c>
      <c r="J127" s="180">
        <v>23.2364341744</v>
      </c>
      <c r="K127" s="180">
        <v>19.3413120862</v>
      </c>
      <c r="L127" s="180">
        <v>15.6716794209</v>
      </c>
      <c r="M127" s="180">
        <v>12.3303170552</v>
      </c>
      <c r="N127" s="180">
        <v>9.3879953978</v>
      </c>
      <c r="O127" s="180">
        <v>7.0068253675</v>
      </c>
      <c r="P127" s="180">
        <v>5.1257226998</v>
      </c>
      <c r="Q127" s="179">
        <v>3.7524996687</v>
      </c>
      <c r="R127" s="155"/>
      <c r="S127" s="155"/>
      <c r="T127" s="155"/>
      <c r="U127" s="155"/>
      <c r="V127" s="155"/>
      <c r="W127" s="155"/>
      <c r="X127" s="155"/>
      <c r="Y127" s="155"/>
      <c r="Z127" s="155"/>
    </row>
    <row r="128" ht="13.5" customHeight="1">
      <c r="A128" s="177">
        <v>1932.0</v>
      </c>
      <c r="B128" s="180">
        <v>58.3691750654</v>
      </c>
      <c r="C128" s="180">
        <v>63.7921621365</v>
      </c>
      <c r="D128" s="180">
        <v>61.3998707157</v>
      </c>
      <c r="E128" s="180">
        <v>57.266698684</v>
      </c>
      <c r="F128" s="180">
        <v>48.4117096662</v>
      </c>
      <c r="G128" s="180">
        <v>40.0351046267</v>
      </c>
      <c r="H128" s="180">
        <v>31.6034955513</v>
      </c>
      <c r="I128" s="180">
        <v>27.4461523872</v>
      </c>
      <c r="J128" s="180">
        <v>23.3664718414</v>
      </c>
      <c r="K128" s="180">
        <v>19.4712774534</v>
      </c>
      <c r="L128" s="180">
        <v>15.79998063</v>
      </c>
      <c r="M128" s="180">
        <v>12.4207886571</v>
      </c>
      <c r="N128" s="180">
        <v>9.4935741628</v>
      </c>
      <c r="O128" s="180">
        <v>7.0922168981</v>
      </c>
      <c r="P128" s="180">
        <v>5.1749655828</v>
      </c>
      <c r="Q128" s="179">
        <v>3.8190201857</v>
      </c>
      <c r="R128" s="155"/>
      <c r="S128" s="155"/>
      <c r="T128" s="155"/>
      <c r="U128" s="155"/>
      <c r="V128" s="155"/>
      <c r="W128" s="155"/>
      <c r="X128" s="155"/>
      <c r="Y128" s="155"/>
      <c r="Z128" s="155"/>
    </row>
    <row r="129" ht="13.5" customHeight="1">
      <c r="A129" s="177">
        <v>1933.0</v>
      </c>
      <c r="B129" s="180">
        <v>58.7947712746</v>
      </c>
      <c r="C129" s="180">
        <v>64.0263153926</v>
      </c>
      <c r="D129" s="180">
        <v>61.6343105169</v>
      </c>
      <c r="E129" s="180">
        <v>57.5340117728</v>
      </c>
      <c r="F129" s="180">
        <v>48.6503799188</v>
      </c>
      <c r="G129" s="180">
        <v>40.2085927999</v>
      </c>
      <c r="H129" s="180">
        <v>31.7230138713</v>
      </c>
      <c r="I129" s="180">
        <v>27.5511691261</v>
      </c>
      <c r="J129" s="180">
        <v>23.5087896985</v>
      </c>
      <c r="K129" s="180">
        <v>19.5702458989</v>
      </c>
      <c r="L129" s="180">
        <v>15.8518926069</v>
      </c>
      <c r="M129" s="180">
        <v>12.453561258</v>
      </c>
      <c r="N129" s="180">
        <v>9.4966911738</v>
      </c>
      <c r="O129" s="180">
        <v>7.048635752</v>
      </c>
      <c r="P129" s="180">
        <v>5.0743200774</v>
      </c>
      <c r="Q129" s="179">
        <v>3.6276225465</v>
      </c>
      <c r="R129" s="155"/>
      <c r="S129" s="155"/>
      <c r="T129" s="155"/>
      <c r="U129" s="155"/>
      <c r="V129" s="155"/>
      <c r="W129" s="155"/>
      <c r="X129" s="155"/>
      <c r="Y129" s="155"/>
      <c r="Z129" s="155"/>
    </row>
    <row r="130" ht="13.5" customHeight="1">
      <c r="A130" s="177">
        <v>1934.0</v>
      </c>
      <c r="B130" s="180">
        <v>59.6334644405</v>
      </c>
      <c r="C130" s="180">
        <v>64.8143213175</v>
      </c>
      <c r="D130" s="180">
        <v>62.3125326216</v>
      </c>
      <c r="E130" s="180">
        <v>58.2385068974</v>
      </c>
      <c r="F130" s="180">
        <v>49.3087631412</v>
      </c>
      <c r="G130" s="180">
        <v>40.8712064715</v>
      </c>
      <c r="H130" s="180">
        <v>32.3087836251</v>
      </c>
      <c r="I130" s="180">
        <v>28.0903714767</v>
      </c>
      <c r="J130" s="180">
        <v>23.9691807479</v>
      </c>
      <c r="K130" s="180">
        <v>20.0214110699</v>
      </c>
      <c r="L130" s="180">
        <v>16.2784812681</v>
      </c>
      <c r="M130" s="180">
        <v>12.8781019297</v>
      </c>
      <c r="N130" s="180">
        <v>9.8953121433</v>
      </c>
      <c r="O130" s="180">
        <v>7.4596356869</v>
      </c>
      <c r="P130" s="180">
        <v>5.4854287881</v>
      </c>
      <c r="Q130" s="179">
        <v>3.9821924116</v>
      </c>
      <c r="R130" s="155"/>
      <c r="S130" s="155"/>
      <c r="T130" s="155"/>
      <c r="U130" s="155"/>
      <c r="V130" s="155"/>
      <c r="W130" s="155"/>
      <c r="X130" s="155"/>
      <c r="Y130" s="155"/>
      <c r="Z130" s="155"/>
    </row>
    <row r="131" ht="13.5" customHeight="1">
      <c r="A131" s="177">
        <v>1935.0</v>
      </c>
      <c r="B131" s="180">
        <v>59.7909463144</v>
      </c>
      <c r="C131" s="180">
        <v>64.6646672652</v>
      </c>
      <c r="D131" s="180">
        <v>62.0678140337</v>
      </c>
      <c r="E131" s="180">
        <v>57.8886481263</v>
      </c>
      <c r="F131" s="180">
        <v>48.9847349515</v>
      </c>
      <c r="G131" s="180">
        <v>40.4759497999</v>
      </c>
      <c r="H131" s="180">
        <v>31.8728986472</v>
      </c>
      <c r="I131" s="180">
        <v>27.6200350062</v>
      </c>
      <c r="J131" s="180">
        <v>23.4942689987</v>
      </c>
      <c r="K131" s="180">
        <v>19.5500144267</v>
      </c>
      <c r="L131" s="180">
        <v>15.8113483562</v>
      </c>
      <c r="M131" s="180">
        <v>12.3998845323</v>
      </c>
      <c r="N131" s="180">
        <v>9.4325123939</v>
      </c>
      <c r="O131" s="180">
        <v>6.9745602976</v>
      </c>
      <c r="P131" s="180">
        <v>5.0522362688</v>
      </c>
      <c r="Q131" s="179">
        <v>3.6360492662</v>
      </c>
      <c r="R131" s="155"/>
      <c r="S131" s="155"/>
      <c r="T131" s="155"/>
      <c r="U131" s="155"/>
      <c r="V131" s="155"/>
      <c r="W131" s="155"/>
      <c r="X131" s="155"/>
      <c r="Y131" s="155"/>
      <c r="Z131" s="155"/>
    </row>
    <row r="132" ht="13.5" customHeight="1">
      <c r="A132" s="177">
        <v>1936.0</v>
      </c>
      <c r="B132" s="180">
        <v>59.8357334543</v>
      </c>
      <c r="C132" s="180">
        <v>64.745455114</v>
      </c>
      <c r="D132" s="180">
        <v>62.2539148413</v>
      </c>
      <c r="E132" s="180">
        <v>58.0396385099</v>
      </c>
      <c r="F132" s="180">
        <v>49.1128402095</v>
      </c>
      <c r="G132" s="180">
        <v>40.5841866482</v>
      </c>
      <c r="H132" s="180">
        <v>32.0012028647</v>
      </c>
      <c r="I132" s="180">
        <v>27.7486482834</v>
      </c>
      <c r="J132" s="180">
        <v>23.6168478352</v>
      </c>
      <c r="K132" s="180">
        <v>19.6466932598</v>
      </c>
      <c r="L132" s="180">
        <v>15.9325147227</v>
      </c>
      <c r="M132" s="180">
        <v>12.5591567793</v>
      </c>
      <c r="N132" s="180">
        <v>9.6161615376</v>
      </c>
      <c r="O132" s="180">
        <v>7.1432014879</v>
      </c>
      <c r="P132" s="180">
        <v>5.2137199407</v>
      </c>
      <c r="Q132" s="179">
        <v>3.6835902965</v>
      </c>
      <c r="R132" s="155"/>
      <c r="S132" s="155"/>
      <c r="T132" s="155"/>
      <c r="U132" s="155"/>
      <c r="V132" s="155"/>
      <c r="W132" s="155"/>
      <c r="X132" s="155"/>
      <c r="Y132" s="155"/>
      <c r="Z132" s="155"/>
    </row>
    <row r="133" ht="13.5" customHeight="1">
      <c r="A133" s="177">
        <v>1937.0</v>
      </c>
      <c r="B133" s="180">
        <v>60.4067486739</v>
      </c>
      <c r="C133" s="180">
        <v>65.2481883642</v>
      </c>
      <c r="D133" s="180">
        <v>62.5436265479</v>
      </c>
      <c r="E133" s="180">
        <v>58.2801126411</v>
      </c>
      <c r="F133" s="180">
        <v>49.2622425674</v>
      </c>
      <c r="G133" s="180">
        <v>40.6618720586</v>
      </c>
      <c r="H133" s="180">
        <v>32.0203591331</v>
      </c>
      <c r="I133" s="180">
        <v>27.7663213726</v>
      </c>
      <c r="J133" s="180">
        <v>23.6230667213</v>
      </c>
      <c r="K133" s="180">
        <v>19.6579957047</v>
      </c>
      <c r="L133" s="180">
        <v>15.9267116262</v>
      </c>
      <c r="M133" s="180">
        <v>12.5482757715</v>
      </c>
      <c r="N133" s="180">
        <v>9.5607760684</v>
      </c>
      <c r="O133" s="180">
        <v>7.0654550366</v>
      </c>
      <c r="P133" s="180">
        <v>5.0928317219</v>
      </c>
      <c r="Q133" s="179">
        <v>3.6267543552</v>
      </c>
      <c r="R133" s="155"/>
      <c r="S133" s="155"/>
      <c r="T133" s="155"/>
      <c r="U133" s="155"/>
      <c r="V133" s="155"/>
      <c r="W133" s="155"/>
      <c r="X133" s="155"/>
      <c r="Y133" s="155"/>
      <c r="Z133" s="155"/>
    </row>
    <row r="134" ht="13.5" customHeight="1">
      <c r="A134" s="177">
        <v>1938.0</v>
      </c>
      <c r="B134" s="180">
        <v>60.4475575284</v>
      </c>
      <c r="C134" s="180">
        <v>65.4723550496</v>
      </c>
      <c r="D134" s="180">
        <v>62.7685926263</v>
      </c>
      <c r="E134" s="180">
        <v>58.4317543693</v>
      </c>
      <c r="F134" s="180">
        <v>49.4940383728</v>
      </c>
      <c r="G134" s="180">
        <v>40.8226957109</v>
      </c>
      <c r="H134" s="180">
        <v>32.0779043729</v>
      </c>
      <c r="I134" s="180">
        <v>27.7805629459</v>
      </c>
      <c r="J134" s="180">
        <v>23.6308888647</v>
      </c>
      <c r="K134" s="180">
        <v>19.6539522948</v>
      </c>
      <c r="L134" s="180">
        <v>15.9217032643</v>
      </c>
      <c r="M134" s="180">
        <v>12.5330369096</v>
      </c>
      <c r="N134" s="180">
        <v>9.5280916493</v>
      </c>
      <c r="O134" s="180">
        <v>7.0300435652</v>
      </c>
      <c r="P134" s="180">
        <v>5.1076713231</v>
      </c>
      <c r="Q134" s="179">
        <v>3.7048181088</v>
      </c>
      <c r="R134" s="155"/>
      <c r="S134" s="155"/>
      <c r="T134" s="155"/>
      <c r="U134" s="155"/>
      <c r="V134" s="155"/>
      <c r="W134" s="155"/>
      <c r="X134" s="155"/>
      <c r="Y134" s="155"/>
      <c r="Z134" s="155"/>
    </row>
    <row r="135" ht="13.5" customHeight="1">
      <c r="A135" s="177">
        <v>1939.0</v>
      </c>
      <c r="B135" s="180">
        <v>60.187426147</v>
      </c>
      <c r="C135" s="180">
        <v>64.9527098067</v>
      </c>
      <c r="D135" s="180">
        <v>62.5168684206</v>
      </c>
      <c r="E135" s="180">
        <v>58.2317269708</v>
      </c>
      <c r="F135" s="180">
        <v>49.2570824636</v>
      </c>
      <c r="G135" s="180">
        <v>40.6417824779</v>
      </c>
      <c r="H135" s="180">
        <v>31.9205279526</v>
      </c>
      <c r="I135" s="180">
        <v>27.6339274948</v>
      </c>
      <c r="J135" s="180">
        <v>23.4740635235</v>
      </c>
      <c r="K135" s="180">
        <v>19.5137804243</v>
      </c>
      <c r="L135" s="180">
        <v>15.7740857061</v>
      </c>
      <c r="M135" s="180">
        <v>12.3377126199</v>
      </c>
      <c r="N135" s="180">
        <v>9.3839532838</v>
      </c>
      <c r="O135" s="180">
        <v>6.912418185</v>
      </c>
      <c r="P135" s="180">
        <v>4.9841316616</v>
      </c>
      <c r="Q135" s="179">
        <v>3.579708569</v>
      </c>
      <c r="R135" s="155"/>
      <c r="S135" s="155"/>
      <c r="T135" s="155"/>
      <c r="U135" s="155"/>
      <c r="V135" s="155"/>
      <c r="W135" s="155"/>
      <c r="X135" s="155"/>
      <c r="Y135" s="155"/>
      <c r="Z135" s="155"/>
    </row>
    <row r="136" ht="13.5" customHeight="1">
      <c r="A136" s="177">
        <v>1940.0</v>
      </c>
      <c r="B136" s="180">
        <v>60.7681321952</v>
      </c>
      <c r="C136" s="180">
        <v>65.5326844731</v>
      </c>
      <c r="D136" s="180">
        <v>62.7906032653</v>
      </c>
      <c r="E136" s="180">
        <v>58.3841479873</v>
      </c>
      <c r="F136" s="180">
        <v>49.3071176716</v>
      </c>
      <c r="G136" s="180">
        <v>40.6948495738</v>
      </c>
      <c r="H136" s="180">
        <v>31.8978504971</v>
      </c>
      <c r="I136" s="180">
        <v>27.5833430524</v>
      </c>
      <c r="J136" s="180">
        <v>23.4365466758</v>
      </c>
      <c r="K136" s="180">
        <v>19.4559945159</v>
      </c>
      <c r="L136" s="180">
        <v>15.6996681219</v>
      </c>
      <c r="M136" s="180">
        <v>12.2383308131</v>
      </c>
      <c r="N136" s="180">
        <v>9.2239898406</v>
      </c>
      <c r="O136" s="180">
        <v>6.7577081841</v>
      </c>
      <c r="P136" s="180">
        <v>4.8182277946</v>
      </c>
      <c r="Q136" s="179">
        <v>3.3826854771</v>
      </c>
      <c r="R136" s="155"/>
      <c r="S136" s="155"/>
      <c r="T136" s="155"/>
      <c r="U136" s="155"/>
      <c r="V136" s="155"/>
      <c r="W136" s="155"/>
      <c r="X136" s="155"/>
      <c r="Y136" s="155"/>
      <c r="Z136" s="155"/>
    </row>
    <row r="137" ht="13.5" customHeight="1">
      <c r="A137" s="177">
        <v>1941.0</v>
      </c>
      <c r="B137" s="180">
        <v>60.4842679486</v>
      </c>
      <c r="C137" s="180">
        <v>65.3421887842</v>
      </c>
      <c r="D137" s="180">
        <v>62.7930952785</v>
      </c>
      <c r="E137" s="180">
        <v>58.4896987204</v>
      </c>
      <c r="F137" s="180">
        <v>49.4568095402</v>
      </c>
      <c r="G137" s="180">
        <v>40.8549690704</v>
      </c>
      <c r="H137" s="180">
        <v>32.0892183822</v>
      </c>
      <c r="I137" s="180">
        <v>27.8028996416</v>
      </c>
      <c r="J137" s="180">
        <v>23.6638289452</v>
      </c>
      <c r="K137" s="180">
        <v>19.6944048561</v>
      </c>
      <c r="L137" s="180">
        <v>15.9129000751</v>
      </c>
      <c r="M137" s="180">
        <v>12.4573902863</v>
      </c>
      <c r="N137" s="180">
        <v>9.4348311842</v>
      </c>
      <c r="O137" s="180">
        <v>6.9224901135</v>
      </c>
      <c r="P137" s="180">
        <v>4.9384864645</v>
      </c>
      <c r="Q137" s="179">
        <v>3.5028711091</v>
      </c>
      <c r="R137" s="155"/>
      <c r="S137" s="155"/>
      <c r="T137" s="155"/>
      <c r="U137" s="155"/>
      <c r="V137" s="155"/>
      <c r="W137" s="155"/>
      <c r="X137" s="155"/>
      <c r="Y137" s="155"/>
      <c r="Z137" s="155"/>
    </row>
    <row r="138" ht="13.5" customHeight="1">
      <c r="A138" s="177">
        <v>1942.0</v>
      </c>
      <c r="B138" s="180">
        <v>59.8266279378</v>
      </c>
      <c r="C138" s="180">
        <v>64.6772958268</v>
      </c>
      <c r="D138" s="180">
        <v>62.2830348944</v>
      </c>
      <c r="E138" s="180">
        <v>58.1692312962</v>
      </c>
      <c r="F138" s="180">
        <v>49.3676864248</v>
      </c>
      <c r="G138" s="180">
        <v>40.8988606701</v>
      </c>
      <c r="H138" s="180">
        <v>32.2585638573</v>
      </c>
      <c r="I138" s="180">
        <v>28.0003715372</v>
      </c>
      <c r="J138" s="180">
        <v>23.8718622789</v>
      </c>
      <c r="K138" s="180">
        <v>19.8956160771</v>
      </c>
      <c r="L138" s="180">
        <v>16.1387389323</v>
      </c>
      <c r="M138" s="180">
        <v>12.6554765271</v>
      </c>
      <c r="N138" s="180">
        <v>9.5548884395</v>
      </c>
      <c r="O138" s="180">
        <v>7.0550179595</v>
      </c>
      <c r="P138" s="180">
        <v>5.0701985999</v>
      </c>
      <c r="Q138" s="179">
        <v>3.5939739839</v>
      </c>
      <c r="R138" s="155"/>
      <c r="S138" s="155"/>
      <c r="T138" s="155"/>
      <c r="U138" s="155"/>
      <c r="V138" s="155"/>
      <c r="W138" s="155"/>
      <c r="X138" s="155"/>
      <c r="Y138" s="155"/>
      <c r="Z138" s="155"/>
    </row>
    <row r="139" ht="13.5" customHeight="1">
      <c r="A139" s="177">
        <v>1943.0</v>
      </c>
      <c r="B139" s="180">
        <v>59.7714844657</v>
      </c>
      <c r="C139" s="180">
        <v>64.8975001544</v>
      </c>
      <c r="D139" s="180">
        <v>62.636736667</v>
      </c>
      <c r="E139" s="180">
        <v>58.5461947631</v>
      </c>
      <c r="F139" s="180">
        <v>49.7070371437</v>
      </c>
      <c r="G139" s="180">
        <v>41.215683533</v>
      </c>
      <c r="H139" s="180">
        <v>32.584189992</v>
      </c>
      <c r="I139" s="180">
        <v>28.3074149382</v>
      </c>
      <c r="J139" s="180">
        <v>24.1600589134</v>
      </c>
      <c r="K139" s="180">
        <v>20.180930054</v>
      </c>
      <c r="L139" s="180">
        <v>16.3921031933</v>
      </c>
      <c r="M139" s="180">
        <v>12.9107098434</v>
      </c>
      <c r="N139" s="180">
        <v>9.8038313169</v>
      </c>
      <c r="O139" s="180">
        <v>7.2139039534</v>
      </c>
      <c r="P139" s="180">
        <v>5.1347618803</v>
      </c>
      <c r="Q139" s="179">
        <v>3.6028229856</v>
      </c>
      <c r="R139" s="155"/>
      <c r="S139" s="155"/>
      <c r="T139" s="155"/>
      <c r="U139" s="155"/>
      <c r="V139" s="155"/>
      <c r="W139" s="155"/>
      <c r="X139" s="155"/>
      <c r="Y139" s="155"/>
      <c r="Z139" s="155"/>
    </row>
    <row r="140" ht="13.5" customHeight="1">
      <c r="A140" s="177">
        <v>1944.0</v>
      </c>
      <c r="B140" s="180">
        <v>60.8210366779</v>
      </c>
      <c r="C140" s="180">
        <v>65.525187883</v>
      </c>
      <c r="D140" s="180">
        <v>62.7006323427</v>
      </c>
      <c r="E140" s="180">
        <v>58.264573573</v>
      </c>
      <c r="F140" s="180">
        <v>49.3917676308</v>
      </c>
      <c r="G140" s="180">
        <v>40.9534854665</v>
      </c>
      <c r="H140" s="180">
        <v>32.3332126359</v>
      </c>
      <c r="I140" s="180">
        <v>28.0769151868</v>
      </c>
      <c r="J140" s="180">
        <v>23.9469236823</v>
      </c>
      <c r="K140" s="180">
        <v>19.9597307289</v>
      </c>
      <c r="L140" s="180">
        <v>16.1938220631</v>
      </c>
      <c r="M140" s="180">
        <v>12.7008084275</v>
      </c>
      <c r="N140" s="180">
        <v>9.6385918949</v>
      </c>
      <c r="O140" s="180">
        <v>7.0604160196</v>
      </c>
      <c r="P140" s="180">
        <v>4.959131711</v>
      </c>
      <c r="Q140" s="179">
        <v>3.4623840833</v>
      </c>
      <c r="R140" s="155"/>
      <c r="S140" s="155"/>
      <c r="T140" s="155"/>
      <c r="U140" s="155"/>
      <c r="V140" s="155"/>
      <c r="W140" s="155"/>
      <c r="X140" s="155"/>
      <c r="Y140" s="155"/>
      <c r="Z140" s="155"/>
    </row>
    <row r="141" ht="13.5" customHeight="1">
      <c r="A141" s="177">
        <v>1945.0</v>
      </c>
      <c r="B141" s="180">
        <v>58.6362166501</v>
      </c>
      <c r="C141" s="180">
        <v>64.2265870144</v>
      </c>
      <c r="D141" s="180">
        <v>61.4128626057</v>
      </c>
      <c r="E141" s="180">
        <v>57.0046848772</v>
      </c>
      <c r="F141" s="180">
        <v>48.2957963724</v>
      </c>
      <c r="G141" s="180">
        <v>40.1560318786</v>
      </c>
      <c r="H141" s="180">
        <v>31.7687944636</v>
      </c>
      <c r="I141" s="180">
        <v>27.6358494411</v>
      </c>
      <c r="J141" s="180">
        <v>23.6020706084</v>
      </c>
      <c r="K141" s="180">
        <v>19.7301149558</v>
      </c>
      <c r="L141" s="180">
        <v>16.0344834581</v>
      </c>
      <c r="M141" s="180">
        <v>12.5984946657</v>
      </c>
      <c r="N141" s="180">
        <v>9.5860300873</v>
      </c>
      <c r="O141" s="180">
        <v>7.1079400333</v>
      </c>
      <c r="P141" s="180">
        <v>5.2465490427</v>
      </c>
      <c r="Q141" s="179">
        <v>3.8871883672</v>
      </c>
      <c r="R141" s="155"/>
      <c r="S141" s="155"/>
      <c r="T141" s="155"/>
      <c r="U141" s="155"/>
      <c r="V141" s="155"/>
      <c r="W141" s="155"/>
      <c r="X141" s="155"/>
      <c r="Y141" s="155"/>
      <c r="Z141" s="155"/>
    </row>
    <row r="142" ht="13.5" customHeight="1">
      <c r="A142" s="177">
        <v>1946.0</v>
      </c>
      <c r="B142" s="180">
        <v>63.0946241115</v>
      </c>
      <c r="C142" s="180">
        <v>67.6217179008</v>
      </c>
      <c r="D142" s="180">
        <v>64.6405504366</v>
      </c>
      <c r="E142" s="180">
        <v>60.0704139448</v>
      </c>
      <c r="F142" s="180">
        <v>50.8671096124</v>
      </c>
      <c r="G142" s="180">
        <v>42.1766048094</v>
      </c>
      <c r="H142" s="180">
        <v>33.3304017776</v>
      </c>
      <c r="I142" s="180">
        <v>28.9602054382</v>
      </c>
      <c r="J142" s="180">
        <v>24.743930497</v>
      </c>
      <c r="K142" s="180">
        <v>20.6485322884</v>
      </c>
      <c r="L142" s="180">
        <v>16.7973757351</v>
      </c>
      <c r="M142" s="180">
        <v>13.2499928686</v>
      </c>
      <c r="N142" s="180">
        <v>10.110480003</v>
      </c>
      <c r="O142" s="180">
        <v>7.4884140563</v>
      </c>
      <c r="P142" s="180">
        <v>5.5111629759</v>
      </c>
      <c r="Q142" s="179">
        <v>4.0396557503</v>
      </c>
      <c r="R142" s="155"/>
      <c r="S142" s="155"/>
      <c r="T142" s="155"/>
      <c r="U142" s="155"/>
      <c r="V142" s="155"/>
      <c r="W142" s="155"/>
      <c r="X142" s="155"/>
      <c r="Y142" s="155"/>
      <c r="Z142" s="155"/>
    </row>
    <row r="143" ht="13.5" customHeight="1">
      <c r="A143" s="177">
        <v>1947.0</v>
      </c>
      <c r="B143" s="180">
        <v>64.9954148706</v>
      </c>
      <c r="C143" s="180">
        <v>68.8257077645</v>
      </c>
      <c r="D143" s="180">
        <v>65.5395612809</v>
      </c>
      <c r="E143" s="180">
        <v>60.8323298748</v>
      </c>
      <c r="F143" s="180">
        <v>51.459197055</v>
      </c>
      <c r="G143" s="180">
        <v>42.4968593967</v>
      </c>
      <c r="H143" s="180">
        <v>33.49429941</v>
      </c>
      <c r="I143" s="180">
        <v>29.0678867669</v>
      </c>
      <c r="J143" s="180">
        <v>24.7797836208</v>
      </c>
      <c r="K143" s="180">
        <v>20.6709377598</v>
      </c>
      <c r="L143" s="180">
        <v>16.764770477</v>
      </c>
      <c r="M143" s="180">
        <v>13.2112098102</v>
      </c>
      <c r="N143" s="180">
        <v>10.0727434492</v>
      </c>
      <c r="O143" s="180">
        <v>7.4730587234</v>
      </c>
      <c r="P143" s="180">
        <v>5.4399098582</v>
      </c>
      <c r="Q143" s="179">
        <v>3.9094624022</v>
      </c>
      <c r="R143" s="155"/>
      <c r="S143" s="155"/>
      <c r="T143" s="155"/>
      <c r="U143" s="155"/>
      <c r="V143" s="155"/>
      <c r="W143" s="155"/>
      <c r="X143" s="155"/>
      <c r="Y143" s="155"/>
      <c r="Z143" s="155"/>
    </row>
    <row r="144" ht="13.5" customHeight="1">
      <c r="A144" s="177">
        <v>1948.0</v>
      </c>
      <c r="B144" s="180">
        <v>66.1550044131</v>
      </c>
      <c r="C144" s="180">
        <v>69.5509812155</v>
      </c>
      <c r="D144" s="180">
        <v>66.2689101016</v>
      </c>
      <c r="E144" s="180">
        <v>61.5599185451</v>
      </c>
      <c r="F144" s="180">
        <v>52.1645190471</v>
      </c>
      <c r="G144" s="180">
        <v>43.110146786</v>
      </c>
      <c r="H144" s="180">
        <v>34.0342178398</v>
      </c>
      <c r="I144" s="180">
        <v>29.5919355361</v>
      </c>
      <c r="J144" s="180">
        <v>25.2774570009</v>
      </c>
      <c r="K144" s="180">
        <v>21.1258162838</v>
      </c>
      <c r="L144" s="180">
        <v>17.1905572119</v>
      </c>
      <c r="M144" s="180">
        <v>13.5694758634</v>
      </c>
      <c r="N144" s="180">
        <v>10.4020907437</v>
      </c>
      <c r="O144" s="180">
        <v>7.7597512283</v>
      </c>
      <c r="P144" s="180">
        <v>5.6468422671</v>
      </c>
      <c r="Q144" s="179">
        <v>4.0640131565</v>
      </c>
      <c r="R144" s="155"/>
      <c r="S144" s="155"/>
      <c r="T144" s="155"/>
      <c r="U144" s="155"/>
      <c r="V144" s="155"/>
      <c r="W144" s="155"/>
      <c r="X144" s="155"/>
      <c r="Y144" s="155"/>
      <c r="Z144" s="155"/>
    </row>
    <row r="145" ht="13.5" customHeight="1">
      <c r="A145" s="177">
        <v>1949.0</v>
      </c>
      <c r="B145" s="180">
        <v>66.3385637559</v>
      </c>
      <c r="C145" s="180">
        <v>69.3934445663</v>
      </c>
      <c r="D145" s="180">
        <v>66.1074857188</v>
      </c>
      <c r="E145" s="180">
        <v>61.3453455753</v>
      </c>
      <c r="F145" s="180">
        <v>51.8861565621</v>
      </c>
      <c r="G145" s="180">
        <v>42.7652495712</v>
      </c>
      <c r="H145" s="180">
        <v>33.6979265287</v>
      </c>
      <c r="I145" s="180">
        <v>29.2224244955</v>
      </c>
      <c r="J145" s="180">
        <v>24.9003371157</v>
      </c>
      <c r="K145" s="180">
        <v>20.7419435487</v>
      </c>
      <c r="L145" s="180">
        <v>16.7754215854</v>
      </c>
      <c r="M145" s="180">
        <v>13.1627360927</v>
      </c>
      <c r="N145" s="180">
        <v>9.9634975023</v>
      </c>
      <c r="O145" s="180">
        <v>7.3821308049</v>
      </c>
      <c r="P145" s="180">
        <v>5.3403768536</v>
      </c>
      <c r="Q145" s="179">
        <v>3.7958114276</v>
      </c>
      <c r="R145" s="155"/>
      <c r="S145" s="155"/>
      <c r="T145" s="155"/>
      <c r="U145" s="155"/>
      <c r="V145" s="155"/>
      <c r="W145" s="155"/>
      <c r="X145" s="155"/>
      <c r="Y145" s="155"/>
      <c r="Z145" s="155"/>
    </row>
    <row r="146" ht="13.5" customHeight="1">
      <c r="A146" s="177">
        <v>1950.0</v>
      </c>
      <c r="B146" s="180">
        <v>66.819586842</v>
      </c>
      <c r="C146" s="180">
        <v>69.919694336</v>
      </c>
      <c r="D146" s="180">
        <v>66.5473482185</v>
      </c>
      <c r="E146" s="180">
        <v>61.7746816793</v>
      </c>
      <c r="F146" s="180">
        <v>52.2674427352</v>
      </c>
      <c r="G146" s="180">
        <v>43.0120638141</v>
      </c>
      <c r="H146" s="180">
        <v>33.8823569337</v>
      </c>
      <c r="I146" s="180">
        <v>29.4175690192</v>
      </c>
      <c r="J146" s="180">
        <v>25.0610633738</v>
      </c>
      <c r="K146" s="180">
        <v>20.8607654659</v>
      </c>
      <c r="L146" s="180">
        <v>16.8932501203</v>
      </c>
      <c r="M146" s="180">
        <v>13.2571931166</v>
      </c>
      <c r="N146" s="180">
        <v>10.0657549611</v>
      </c>
      <c r="O146" s="180">
        <v>7.425115517</v>
      </c>
      <c r="P146" s="180">
        <v>5.3554057664</v>
      </c>
      <c r="Q146" s="179">
        <v>3.8243291372</v>
      </c>
      <c r="R146" s="155"/>
      <c r="S146" s="155"/>
      <c r="T146" s="155"/>
      <c r="U146" s="155"/>
      <c r="V146" s="155"/>
      <c r="W146" s="155"/>
      <c r="X146" s="155"/>
      <c r="Y146" s="155"/>
      <c r="Z146" s="155"/>
    </row>
    <row r="147" ht="13.5" customHeight="1">
      <c r="A147" s="177">
        <v>1951.0</v>
      </c>
      <c r="B147" s="180">
        <v>67.7433854197</v>
      </c>
      <c r="C147" s="180">
        <v>70.3585476249</v>
      </c>
      <c r="D147" s="180">
        <v>67.0201711622</v>
      </c>
      <c r="E147" s="180">
        <v>62.2089300146</v>
      </c>
      <c r="F147" s="180">
        <v>52.5919029661</v>
      </c>
      <c r="G147" s="180">
        <v>43.2276350789</v>
      </c>
      <c r="H147" s="180">
        <v>34.0152023527</v>
      </c>
      <c r="I147" s="180">
        <v>29.5115876935</v>
      </c>
      <c r="J147" s="180">
        <v>25.1164274379</v>
      </c>
      <c r="K147" s="180">
        <v>20.9238484805</v>
      </c>
      <c r="L147" s="180">
        <v>16.9192005164</v>
      </c>
      <c r="M147" s="180">
        <v>13.2797753832</v>
      </c>
      <c r="N147" s="180">
        <v>9.9962625807</v>
      </c>
      <c r="O147" s="180">
        <v>7.346965129</v>
      </c>
      <c r="P147" s="180">
        <v>5.3072549602</v>
      </c>
      <c r="Q147" s="179">
        <v>3.7477040589</v>
      </c>
      <c r="R147" s="155"/>
      <c r="S147" s="155"/>
      <c r="T147" s="155"/>
      <c r="U147" s="155"/>
      <c r="V147" s="155"/>
      <c r="W147" s="155"/>
      <c r="X147" s="155"/>
      <c r="Y147" s="155"/>
      <c r="Z147" s="155"/>
    </row>
    <row r="148" ht="13.5" customHeight="1">
      <c r="A148" s="177">
        <v>1952.0</v>
      </c>
      <c r="B148" s="180">
        <v>69.3113513744</v>
      </c>
      <c r="C148" s="180">
        <v>71.0624053784</v>
      </c>
      <c r="D148" s="180">
        <v>67.6191540846</v>
      </c>
      <c r="E148" s="180">
        <v>62.7888371731</v>
      </c>
      <c r="F148" s="180">
        <v>53.1582765372</v>
      </c>
      <c r="G148" s="180">
        <v>43.7078446327</v>
      </c>
      <c r="H148" s="180">
        <v>34.435444159</v>
      </c>
      <c r="I148" s="180">
        <v>29.8919678076</v>
      </c>
      <c r="J148" s="180">
        <v>25.4722224083</v>
      </c>
      <c r="K148" s="180">
        <v>21.237228973</v>
      </c>
      <c r="L148" s="180">
        <v>17.2075101142</v>
      </c>
      <c r="M148" s="180">
        <v>13.5061543211</v>
      </c>
      <c r="N148" s="180">
        <v>10.2116285279</v>
      </c>
      <c r="O148" s="180">
        <v>7.443326051</v>
      </c>
      <c r="P148" s="180">
        <v>5.3643969448</v>
      </c>
      <c r="Q148" s="179">
        <v>3.7779816258</v>
      </c>
      <c r="R148" s="155"/>
      <c r="S148" s="155"/>
      <c r="T148" s="155"/>
      <c r="U148" s="155"/>
      <c r="V148" s="155"/>
      <c r="W148" s="155"/>
      <c r="X148" s="155"/>
      <c r="Y148" s="155"/>
      <c r="Z148" s="155"/>
    </row>
    <row r="149" ht="13.5" customHeight="1">
      <c r="A149" s="177">
        <v>1953.0</v>
      </c>
      <c r="B149" s="180">
        <v>70.0192842702</v>
      </c>
      <c r="C149" s="180">
        <v>71.2727679552</v>
      </c>
      <c r="D149" s="180">
        <v>67.7983644824</v>
      </c>
      <c r="E149" s="180">
        <v>62.9332393834</v>
      </c>
      <c r="F149" s="180">
        <v>53.2618257772</v>
      </c>
      <c r="G149" s="180">
        <v>43.7338227239</v>
      </c>
      <c r="H149" s="180">
        <v>34.387848171</v>
      </c>
      <c r="I149" s="180">
        <v>29.848133504</v>
      </c>
      <c r="J149" s="180">
        <v>25.4318117767</v>
      </c>
      <c r="K149" s="180">
        <v>21.176423068</v>
      </c>
      <c r="L149" s="180">
        <v>17.1184313163</v>
      </c>
      <c r="M149" s="180">
        <v>13.4017493713</v>
      </c>
      <c r="N149" s="180">
        <v>10.1143682973</v>
      </c>
      <c r="O149" s="180">
        <v>7.3583383719</v>
      </c>
      <c r="P149" s="180">
        <v>5.2562736313</v>
      </c>
      <c r="Q149" s="179">
        <v>3.7086963681</v>
      </c>
      <c r="R149" s="155"/>
      <c r="S149" s="155"/>
      <c r="T149" s="155"/>
      <c r="U149" s="155"/>
      <c r="V149" s="155"/>
      <c r="W149" s="155"/>
      <c r="X149" s="155"/>
      <c r="Y149" s="155"/>
      <c r="Z149" s="155"/>
    </row>
    <row r="150" ht="13.5" customHeight="1">
      <c r="A150" s="177">
        <v>1954.0</v>
      </c>
      <c r="B150" s="180">
        <v>70.67452719</v>
      </c>
      <c r="C150" s="180">
        <v>71.548975968</v>
      </c>
      <c r="D150" s="180">
        <v>67.9490619315</v>
      </c>
      <c r="E150" s="180">
        <v>63.0943648714</v>
      </c>
      <c r="F150" s="180">
        <v>53.3601345338</v>
      </c>
      <c r="G150" s="180">
        <v>43.7732513722</v>
      </c>
      <c r="H150" s="180">
        <v>34.3752951037</v>
      </c>
      <c r="I150" s="180">
        <v>29.8129278077</v>
      </c>
      <c r="J150" s="180">
        <v>25.3822177962</v>
      </c>
      <c r="K150" s="180">
        <v>21.0830249326</v>
      </c>
      <c r="L150" s="180">
        <v>17.0273143736</v>
      </c>
      <c r="M150" s="180">
        <v>13.266803263</v>
      </c>
      <c r="N150" s="180">
        <v>9.9882454273</v>
      </c>
      <c r="O150" s="180">
        <v>7.2196832313</v>
      </c>
      <c r="P150" s="180">
        <v>5.1563021303</v>
      </c>
      <c r="Q150" s="179">
        <v>3.6629570827</v>
      </c>
      <c r="R150" s="155"/>
      <c r="S150" s="155"/>
      <c r="T150" s="155"/>
      <c r="U150" s="155"/>
      <c r="V150" s="155"/>
      <c r="W150" s="155"/>
      <c r="X150" s="155"/>
      <c r="Y150" s="155"/>
      <c r="Z150" s="155"/>
    </row>
    <row r="151" ht="13.5" customHeight="1">
      <c r="A151" s="177">
        <v>1955.0</v>
      </c>
      <c r="B151" s="180">
        <v>71.6708559284</v>
      </c>
      <c r="C151" s="180">
        <v>72.3884907619</v>
      </c>
      <c r="D151" s="180">
        <v>68.7610002933</v>
      </c>
      <c r="E151" s="180">
        <v>63.8892700485</v>
      </c>
      <c r="F151" s="180">
        <v>54.1524389831</v>
      </c>
      <c r="G151" s="180">
        <v>44.5679707474</v>
      </c>
      <c r="H151" s="180">
        <v>35.1510402329</v>
      </c>
      <c r="I151" s="180">
        <v>30.5628671442</v>
      </c>
      <c r="J151" s="180">
        <v>26.0980856295</v>
      </c>
      <c r="K151" s="180">
        <v>21.8324091675</v>
      </c>
      <c r="L151" s="180">
        <v>17.7495765546</v>
      </c>
      <c r="M151" s="180">
        <v>13.9584668845</v>
      </c>
      <c r="N151" s="180">
        <v>10.6406571297</v>
      </c>
      <c r="O151" s="180">
        <v>7.8510823834</v>
      </c>
      <c r="P151" s="180">
        <v>5.6806653612</v>
      </c>
      <c r="Q151" s="179">
        <v>4.0632228903</v>
      </c>
      <c r="R151" s="155"/>
      <c r="S151" s="155"/>
      <c r="T151" s="155"/>
      <c r="U151" s="155"/>
      <c r="V151" s="155"/>
      <c r="W151" s="155"/>
      <c r="X151" s="155"/>
      <c r="Y151" s="155"/>
      <c r="Z151" s="155"/>
    </row>
    <row r="152" ht="13.5" customHeight="1">
      <c r="A152" s="177">
        <v>1956.0</v>
      </c>
      <c r="B152" s="180">
        <v>72.0981951046</v>
      </c>
      <c r="C152" s="180">
        <v>72.7575220257</v>
      </c>
      <c r="D152" s="180">
        <v>69.096634246</v>
      </c>
      <c r="E152" s="180">
        <v>64.2226824636</v>
      </c>
      <c r="F152" s="180">
        <v>54.4615241055</v>
      </c>
      <c r="G152" s="180">
        <v>44.8551750214</v>
      </c>
      <c r="H152" s="180">
        <v>35.4205437033</v>
      </c>
      <c r="I152" s="180">
        <v>30.8344012479</v>
      </c>
      <c r="J152" s="180">
        <v>26.3360286029</v>
      </c>
      <c r="K152" s="180">
        <v>22.0497011767</v>
      </c>
      <c r="L152" s="180">
        <v>17.9566626066</v>
      </c>
      <c r="M152" s="180">
        <v>14.1657583914</v>
      </c>
      <c r="N152" s="180">
        <v>10.803234402</v>
      </c>
      <c r="O152" s="180">
        <v>7.9448325689</v>
      </c>
      <c r="P152" s="180">
        <v>5.6734409609</v>
      </c>
      <c r="Q152" s="179">
        <v>4.0667973975</v>
      </c>
      <c r="R152" s="155"/>
      <c r="S152" s="155"/>
      <c r="T152" s="155"/>
      <c r="U152" s="155"/>
      <c r="V152" s="155"/>
      <c r="W152" s="155"/>
      <c r="X152" s="155"/>
      <c r="Y152" s="155"/>
      <c r="Z152" s="155"/>
    </row>
    <row r="153" ht="13.5" customHeight="1">
      <c r="A153" s="177">
        <v>1957.0</v>
      </c>
      <c r="B153" s="180">
        <v>71.8242162995</v>
      </c>
      <c r="C153" s="180">
        <v>72.3927371751</v>
      </c>
      <c r="D153" s="180">
        <v>68.7439910041</v>
      </c>
      <c r="E153" s="180">
        <v>63.881081377</v>
      </c>
      <c r="F153" s="180">
        <v>54.1537834966</v>
      </c>
      <c r="G153" s="180">
        <v>44.5532808922</v>
      </c>
      <c r="H153" s="180">
        <v>35.0860386742</v>
      </c>
      <c r="I153" s="180">
        <v>30.4807777338</v>
      </c>
      <c r="J153" s="180">
        <v>25.970167291</v>
      </c>
      <c r="K153" s="180">
        <v>21.6586508138</v>
      </c>
      <c r="L153" s="180">
        <v>17.5688603971</v>
      </c>
      <c r="M153" s="180">
        <v>13.7817962297</v>
      </c>
      <c r="N153" s="180">
        <v>10.4645792571</v>
      </c>
      <c r="O153" s="180">
        <v>7.6656293341</v>
      </c>
      <c r="P153" s="180">
        <v>5.4743032772</v>
      </c>
      <c r="Q153" s="179">
        <v>3.8912192549</v>
      </c>
      <c r="R153" s="155"/>
      <c r="S153" s="155"/>
      <c r="T153" s="155"/>
      <c r="U153" s="155"/>
      <c r="V153" s="155"/>
      <c r="W153" s="155"/>
      <c r="X153" s="155"/>
      <c r="Y153" s="155"/>
      <c r="Z153" s="155"/>
    </row>
    <row r="154" ht="13.5" customHeight="1">
      <c r="A154" s="177">
        <v>1958.0</v>
      </c>
      <c r="B154" s="180">
        <v>72.7460617136</v>
      </c>
      <c r="C154" s="180">
        <v>73.2109335962</v>
      </c>
      <c r="D154" s="180">
        <v>69.5174727703</v>
      </c>
      <c r="E154" s="180">
        <v>64.6323238947</v>
      </c>
      <c r="F154" s="180">
        <v>54.8806183149</v>
      </c>
      <c r="G154" s="180">
        <v>45.2246592402</v>
      </c>
      <c r="H154" s="180">
        <v>35.7203172029</v>
      </c>
      <c r="I154" s="180">
        <v>31.077602129</v>
      </c>
      <c r="J154" s="180">
        <v>26.5833730244</v>
      </c>
      <c r="K154" s="180">
        <v>22.2398259328</v>
      </c>
      <c r="L154" s="180">
        <v>18.0927273098</v>
      </c>
      <c r="M154" s="180">
        <v>14.2460815025</v>
      </c>
      <c r="N154" s="180">
        <v>10.8704810627</v>
      </c>
      <c r="O154" s="180">
        <v>8.0163446716</v>
      </c>
      <c r="P154" s="180">
        <v>5.7210446736</v>
      </c>
      <c r="Q154" s="179">
        <v>4.2010616732</v>
      </c>
      <c r="R154" s="155"/>
      <c r="S154" s="155"/>
      <c r="T154" s="155"/>
      <c r="U154" s="155"/>
      <c r="V154" s="155"/>
      <c r="W154" s="155"/>
      <c r="X154" s="155"/>
      <c r="Y154" s="155"/>
      <c r="Z154" s="155"/>
    </row>
    <row r="155" ht="13.5" customHeight="1">
      <c r="A155" s="177">
        <v>1959.0</v>
      </c>
      <c r="B155" s="180">
        <v>72.8625344635</v>
      </c>
      <c r="C155" s="180">
        <v>73.141866834</v>
      </c>
      <c r="D155" s="180">
        <v>69.4777806666</v>
      </c>
      <c r="E155" s="180">
        <v>64.5913604232</v>
      </c>
      <c r="F155" s="180">
        <v>54.814667809</v>
      </c>
      <c r="G155" s="180">
        <v>45.1355296847</v>
      </c>
      <c r="H155" s="180">
        <v>35.5898607207</v>
      </c>
      <c r="I155" s="180">
        <v>30.9587923891</v>
      </c>
      <c r="J155" s="180">
        <v>26.4601476358</v>
      </c>
      <c r="K155" s="180">
        <v>22.1298551884</v>
      </c>
      <c r="L155" s="180">
        <v>18.0066766454</v>
      </c>
      <c r="M155" s="180">
        <v>14.166974044</v>
      </c>
      <c r="N155" s="180">
        <v>10.7897846705</v>
      </c>
      <c r="O155" s="180">
        <v>7.9714644408</v>
      </c>
      <c r="P155" s="180">
        <v>5.6804926353</v>
      </c>
      <c r="Q155" s="179">
        <v>4.0139327934</v>
      </c>
      <c r="R155" s="155"/>
      <c r="S155" s="155"/>
      <c r="T155" s="155"/>
      <c r="U155" s="155"/>
      <c r="V155" s="155"/>
      <c r="W155" s="155"/>
      <c r="X155" s="155"/>
      <c r="Y155" s="155"/>
      <c r="Z155" s="155"/>
    </row>
    <row r="156" ht="13.5" customHeight="1">
      <c r="A156" s="177">
        <v>1960.0</v>
      </c>
      <c r="B156" s="180">
        <v>73.4780617338</v>
      </c>
      <c r="C156" s="180">
        <v>73.7403420923</v>
      </c>
      <c r="D156" s="180">
        <v>69.9772831134</v>
      </c>
      <c r="E156" s="180">
        <v>65.0859813322</v>
      </c>
      <c r="F156" s="180">
        <v>55.3046389496</v>
      </c>
      <c r="G156" s="180">
        <v>45.6598064703</v>
      </c>
      <c r="H156" s="180">
        <v>36.1134593654</v>
      </c>
      <c r="I156" s="180">
        <v>31.456896525</v>
      </c>
      <c r="J156" s="180">
        <v>26.9484935979</v>
      </c>
      <c r="K156" s="180">
        <v>22.6198481907</v>
      </c>
      <c r="L156" s="180">
        <v>18.4887622458</v>
      </c>
      <c r="M156" s="180">
        <v>14.6192309466</v>
      </c>
      <c r="N156" s="180">
        <v>11.1976106242</v>
      </c>
      <c r="O156" s="180">
        <v>8.2998580182</v>
      </c>
      <c r="P156" s="180">
        <v>5.9703570381</v>
      </c>
      <c r="Q156" s="179">
        <v>4.2364943664</v>
      </c>
      <c r="R156" s="155"/>
      <c r="S156" s="155"/>
      <c r="T156" s="155"/>
      <c r="U156" s="155"/>
      <c r="V156" s="155"/>
      <c r="W156" s="155"/>
      <c r="X156" s="155"/>
      <c r="Y156" s="155"/>
      <c r="Z156" s="155"/>
    </row>
    <row r="157" ht="13.5" customHeight="1">
      <c r="A157" s="177">
        <v>1961.0</v>
      </c>
      <c r="B157" s="180">
        <v>73.5897483717</v>
      </c>
      <c r="C157" s="180">
        <v>73.7903437084</v>
      </c>
      <c r="D157" s="180">
        <v>70.03336945</v>
      </c>
      <c r="E157" s="180">
        <v>65.1555935062</v>
      </c>
      <c r="F157" s="180">
        <v>55.3665313043</v>
      </c>
      <c r="G157" s="180">
        <v>45.6511354985</v>
      </c>
      <c r="H157" s="180">
        <v>36.1231542204</v>
      </c>
      <c r="I157" s="180">
        <v>31.4781009031</v>
      </c>
      <c r="J157" s="180">
        <v>26.9667192229</v>
      </c>
      <c r="K157" s="180">
        <v>22.6141741686</v>
      </c>
      <c r="L157" s="180">
        <v>18.4598246444</v>
      </c>
      <c r="M157" s="180">
        <v>14.5839832648</v>
      </c>
      <c r="N157" s="180">
        <v>11.1058344321</v>
      </c>
      <c r="O157" s="180">
        <v>8.1885743306</v>
      </c>
      <c r="P157" s="180">
        <v>5.8874525108</v>
      </c>
      <c r="Q157" s="179">
        <v>4.1791476633</v>
      </c>
      <c r="R157" s="155"/>
      <c r="S157" s="155"/>
      <c r="T157" s="155"/>
      <c r="U157" s="155"/>
      <c r="V157" s="155"/>
      <c r="W157" s="155"/>
      <c r="X157" s="155"/>
      <c r="Y157" s="155"/>
      <c r="Z157" s="155"/>
    </row>
    <row r="158" ht="13.5" customHeight="1">
      <c r="A158" s="177">
        <v>1962.0</v>
      </c>
      <c r="B158" s="180">
        <v>72.9131325526</v>
      </c>
      <c r="C158" s="180">
        <v>73.2758352103</v>
      </c>
      <c r="D158" s="180">
        <v>69.5348886176</v>
      </c>
      <c r="E158" s="180">
        <v>64.6576303435</v>
      </c>
      <c r="F158" s="180">
        <v>54.8656176597</v>
      </c>
      <c r="G158" s="180">
        <v>45.1586395711</v>
      </c>
      <c r="H158" s="180">
        <v>35.6528016006</v>
      </c>
      <c r="I158" s="180">
        <v>30.9991360321</v>
      </c>
      <c r="J158" s="180">
        <v>26.4517380244</v>
      </c>
      <c r="K158" s="180">
        <v>22.0715575085</v>
      </c>
      <c r="L158" s="180">
        <v>17.9109434542</v>
      </c>
      <c r="M158" s="180">
        <v>14.0629678872</v>
      </c>
      <c r="N158" s="180">
        <v>10.6312806958</v>
      </c>
      <c r="O158" s="180">
        <v>7.7518870381</v>
      </c>
      <c r="P158" s="180">
        <v>5.5053350783</v>
      </c>
      <c r="Q158" s="179">
        <v>3.8701225554</v>
      </c>
      <c r="R158" s="155"/>
      <c r="S158" s="155"/>
      <c r="T158" s="155"/>
      <c r="U158" s="155"/>
      <c r="V158" s="155"/>
      <c r="W158" s="155"/>
      <c r="X158" s="155"/>
      <c r="Y158" s="155"/>
      <c r="Z158" s="155"/>
    </row>
    <row r="159" ht="13.5" customHeight="1">
      <c r="A159" s="177">
        <v>1963.0</v>
      </c>
      <c r="B159" s="180">
        <v>73.5358906775</v>
      </c>
      <c r="C159" s="180">
        <v>73.8761101969</v>
      </c>
      <c r="D159" s="180">
        <v>70.1183068447</v>
      </c>
      <c r="E159" s="180">
        <v>65.2357265417</v>
      </c>
      <c r="F159" s="180">
        <v>55.4584906468</v>
      </c>
      <c r="G159" s="180">
        <v>45.7593918172</v>
      </c>
      <c r="H159" s="180">
        <v>36.2134269504</v>
      </c>
      <c r="I159" s="180">
        <v>31.5584643894</v>
      </c>
      <c r="J159" s="180">
        <v>27.0189857911</v>
      </c>
      <c r="K159" s="180">
        <v>22.6390708225</v>
      </c>
      <c r="L159" s="180">
        <v>18.454607383</v>
      </c>
      <c r="M159" s="180">
        <v>14.5935451743</v>
      </c>
      <c r="N159" s="180">
        <v>11.1492284952</v>
      </c>
      <c r="O159" s="180">
        <v>8.2127407821</v>
      </c>
      <c r="P159" s="180">
        <v>5.9031019746</v>
      </c>
      <c r="Q159" s="179">
        <v>4.2094474635</v>
      </c>
      <c r="R159" s="155"/>
      <c r="S159" s="155"/>
      <c r="T159" s="155"/>
      <c r="U159" s="155"/>
      <c r="V159" s="155"/>
      <c r="W159" s="155"/>
      <c r="X159" s="155"/>
      <c r="Y159" s="155"/>
      <c r="Z159" s="155"/>
    </row>
    <row r="160" ht="13.5" customHeight="1">
      <c r="A160" s="177">
        <v>1964.0</v>
      </c>
      <c r="B160" s="180">
        <v>73.7084515419</v>
      </c>
      <c r="C160" s="180">
        <v>73.9456876837</v>
      </c>
      <c r="D160" s="180">
        <v>70.1908144672</v>
      </c>
      <c r="E160" s="180">
        <v>65.312115788</v>
      </c>
      <c r="F160" s="180">
        <v>55.5165014588</v>
      </c>
      <c r="G160" s="180">
        <v>45.7968120957</v>
      </c>
      <c r="H160" s="180">
        <v>36.2205777081</v>
      </c>
      <c r="I160" s="180">
        <v>31.5641104688</v>
      </c>
      <c r="J160" s="180">
        <v>27.017808407</v>
      </c>
      <c r="K160" s="180">
        <v>22.651481304</v>
      </c>
      <c r="L160" s="180">
        <v>18.5105119813</v>
      </c>
      <c r="M160" s="180">
        <v>14.6594809579</v>
      </c>
      <c r="N160" s="180">
        <v>11.2162116526</v>
      </c>
      <c r="O160" s="180">
        <v>8.3181223772</v>
      </c>
      <c r="P160" s="180">
        <v>6.0265522234</v>
      </c>
      <c r="Q160" s="179">
        <v>4.3498198956</v>
      </c>
      <c r="R160" s="155"/>
      <c r="S160" s="155"/>
      <c r="T160" s="155"/>
      <c r="U160" s="155"/>
      <c r="V160" s="155"/>
      <c r="W160" s="155"/>
      <c r="X160" s="155"/>
      <c r="Y160" s="155"/>
      <c r="Z160" s="155"/>
    </row>
    <row r="161" ht="13.5" customHeight="1">
      <c r="A161" s="177">
        <v>1965.0</v>
      </c>
      <c r="B161" s="180">
        <v>73.4586450619</v>
      </c>
      <c r="C161" s="180">
        <v>73.9290645025</v>
      </c>
      <c r="D161" s="180">
        <v>70.1500679703</v>
      </c>
      <c r="E161" s="180">
        <v>65.279184819</v>
      </c>
      <c r="F161" s="180">
        <v>55.5206954468</v>
      </c>
      <c r="G161" s="180">
        <v>45.7889996234</v>
      </c>
      <c r="H161" s="180">
        <v>36.1964834827</v>
      </c>
      <c r="I161" s="180">
        <v>31.5430073666</v>
      </c>
      <c r="J161" s="180">
        <v>27.020735693</v>
      </c>
      <c r="K161" s="180">
        <v>22.6577390929</v>
      </c>
      <c r="L161" s="180">
        <v>18.4928100763</v>
      </c>
      <c r="M161" s="180">
        <v>14.6140302159</v>
      </c>
      <c r="N161" s="180">
        <v>11.1688835692</v>
      </c>
      <c r="O161" s="180">
        <v>8.2713314093</v>
      </c>
      <c r="P161" s="180">
        <v>6.0000193339</v>
      </c>
      <c r="Q161" s="179">
        <v>4.2973169337</v>
      </c>
      <c r="R161" s="155"/>
      <c r="S161" s="155"/>
      <c r="T161" s="155"/>
      <c r="U161" s="155"/>
      <c r="V161" s="155"/>
      <c r="W161" s="155"/>
      <c r="X161" s="155"/>
      <c r="Y161" s="155"/>
      <c r="Z161" s="155"/>
    </row>
    <row r="162" ht="13.5" customHeight="1">
      <c r="A162" s="177">
        <v>1966.0</v>
      </c>
      <c r="B162" s="180">
        <v>73.8240351461</v>
      </c>
      <c r="C162" s="180">
        <v>74.1774848906</v>
      </c>
      <c r="D162" s="180">
        <v>70.3797912063</v>
      </c>
      <c r="E162" s="180">
        <v>65.4820125547</v>
      </c>
      <c r="F162" s="180">
        <v>55.7121712552</v>
      </c>
      <c r="G162" s="180">
        <v>46.0010487722</v>
      </c>
      <c r="H162" s="180">
        <v>36.4185272284</v>
      </c>
      <c r="I162" s="180">
        <v>31.7535670854</v>
      </c>
      <c r="J162" s="180">
        <v>27.2165893435</v>
      </c>
      <c r="K162" s="180">
        <v>22.8458299628</v>
      </c>
      <c r="L162" s="180">
        <v>18.6612469636</v>
      </c>
      <c r="M162" s="180">
        <v>14.7696507374</v>
      </c>
      <c r="N162" s="180">
        <v>11.3033478836</v>
      </c>
      <c r="O162" s="180">
        <v>8.3959464674</v>
      </c>
      <c r="P162" s="180">
        <v>6.1188924623</v>
      </c>
      <c r="Q162" s="179">
        <v>4.4252641167</v>
      </c>
      <c r="R162" s="155"/>
      <c r="S162" s="155"/>
      <c r="T162" s="155"/>
      <c r="U162" s="155"/>
      <c r="V162" s="155"/>
      <c r="W162" s="155"/>
      <c r="X162" s="155"/>
      <c r="Y162" s="155"/>
      <c r="Z162" s="155"/>
    </row>
    <row r="163" ht="13.5" customHeight="1">
      <c r="A163" s="177">
        <v>1967.0</v>
      </c>
      <c r="B163" s="180">
        <v>73.7436186951</v>
      </c>
      <c r="C163" s="180">
        <v>74.1367067227</v>
      </c>
      <c r="D163" s="180">
        <v>70.3503343805</v>
      </c>
      <c r="E163" s="180">
        <v>65.4559097817</v>
      </c>
      <c r="F163" s="180">
        <v>55.6750339137</v>
      </c>
      <c r="G163" s="180">
        <v>45.9520626606</v>
      </c>
      <c r="H163" s="180">
        <v>36.3805184027</v>
      </c>
      <c r="I163" s="180">
        <v>31.7126104734</v>
      </c>
      <c r="J163" s="180">
        <v>27.182033927</v>
      </c>
      <c r="K163" s="180">
        <v>22.7936734649</v>
      </c>
      <c r="L163" s="180">
        <v>18.6233685933</v>
      </c>
      <c r="M163" s="180">
        <v>14.7349731079</v>
      </c>
      <c r="N163" s="180">
        <v>11.2865379132</v>
      </c>
      <c r="O163" s="180">
        <v>8.3881069837</v>
      </c>
      <c r="P163" s="180">
        <v>6.0486015966</v>
      </c>
      <c r="Q163" s="179">
        <v>4.3089077779</v>
      </c>
      <c r="R163" s="155"/>
      <c r="S163" s="155"/>
      <c r="T163" s="155"/>
      <c r="U163" s="155"/>
      <c r="V163" s="155"/>
      <c r="W163" s="155"/>
      <c r="X163" s="155"/>
      <c r="Y163" s="155"/>
      <c r="Z163" s="155"/>
    </row>
    <row r="164" ht="13.5" customHeight="1">
      <c r="A164" s="177">
        <v>1968.0</v>
      </c>
      <c r="B164" s="180">
        <v>73.4759572143</v>
      </c>
      <c r="C164" s="180">
        <v>73.8363834289</v>
      </c>
      <c r="D164" s="180">
        <v>70.0232003246</v>
      </c>
      <c r="E164" s="180">
        <v>65.1141629891</v>
      </c>
      <c r="F164" s="180">
        <v>55.3502122616</v>
      </c>
      <c r="G164" s="180">
        <v>45.6500784412</v>
      </c>
      <c r="H164" s="180">
        <v>36.0707008213</v>
      </c>
      <c r="I164" s="180">
        <v>31.4053111188</v>
      </c>
      <c r="J164" s="180">
        <v>26.8947754355</v>
      </c>
      <c r="K164" s="180">
        <v>22.5181421404</v>
      </c>
      <c r="L164" s="180">
        <v>18.3542321595</v>
      </c>
      <c r="M164" s="180">
        <v>14.4817661704</v>
      </c>
      <c r="N164" s="180">
        <v>11.023971985</v>
      </c>
      <c r="O164" s="180">
        <v>8.1205467913</v>
      </c>
      <c r="P164" s="180">
        <v>5.8290033981</v>
      </c>
      <c r="Q164" s="179">
        <v>4.1155742426</v>
      </c>
      <c r="R164" s="155"/>
      <c r="S164" s="155"/>
      <c r="T164" s="155"/>
      <c r="U164" s="155"/>
      <c r="V164" s="155"/>
      <c r="W164" s="155"/>
      <c r="X164" s="155"/>
      <c r="Y164" s="155"/>
      <c r="Z164" s="155"/>
    </row>
    <row r="165" ht="13.5" customHeight="1">
      <c r="A165" s="177">
        <v>1969.0</v>
      </c>
      <c r="B165" s="180">
        <v>73.1444839862</v>
      </c>
      <c r="C165" s="180">
        <v>73.5677275636</v>
      </c>
      <c r="D165" s="180">
        <v>69.7970544943</v>
      </c>
      <c r="E165" s="180">
        <v>64.9094688126</v>
      </c>
      <c r="F165" s="180">
        <v>55.135266684</v>
      </c>
      <c r="G165" s="180">
        <v>45.4458068404</v>
      </c>
      <c r="H165" s="180">
        <v>35.8535980099</v>
      </c>
      <c r="I165" s="180">
        <v>31.2065561836</v>
      </c>
      <c r="J165" s="180">
        <v>26.6920145528</v>
      </c>
      <c r="K165" s="180">
        <v>22.3306703098</v>
      </c>
      <c r="L165" s="180">
        <v>18.1971033702</v>
      </c>
      <c r="M165" s="180">
        <v>14.3801783031</v>
      </c>
      <c r="N165" s="180">
        <v>10.9896499593</v>
      </c>
      <c r="O165" s="180">
        <v>8.1811148124</v>
      </c>
      <c r="P165" s="180">
        <v>5.9388780459</v>
      </c>
      <c r="Q165" s="179">
        <v>4.217339957</v>
      </c>
      <c r="R165" s="155"/>
      <c r="S165" s="155"/>
      <c r="T165" s="155"/>
      <c r="U165" s="155"/>
      <c r="V165" s="155"/>
      <c r="W165" s="155"/>
      <c r="X165" s="155"/>
      <c r="Y165" s="155"/>
      <c r="Z165" s="155"/>
    </row>
    <row r="166" ht="13.5" customHeight="1">
      <c r="A166" s="177">
        <v>1970.0</v>
      </c>
      <c r="B166" s="180">
        <v>73.026896588</v>
      </c>
      <c r="C166" s="180">
        <v>73.3560058975</v>
      </c>
      <c r="D166" s="180">
        <v>69.5523906562</v>
      </c>
      <c r="E166" s="180">
        <v>64.6569455534</v>
      </c>
      <c r="F166" s="180">
        <v>54.9040151795</v>
      </c>
      <c r="G166" s="180">
        <v>45.2011374832</v>
      </c>
      <c r="H166" s="180">
        <v>35.6424241361</v>
      </c>
      <c r="I166" s="180">
        <v>30.9714591678</v>
      </c>
      <c r="J166" s="180">
        <v>26.4763713743</v>
      </c>
      <c r="K166" s="180">
        <v>22.1682356649</v>
      </c>
      <c r="L166" s="180">
        <v>18.0341450776</v>
      </c>
      <c r="M166" s="180">
        <v>14.2222530538</v>
      </c>
      <c r="N166" s="180">
        <v>10.8234985763</v>
      </c>
      <c r="O166" s="180">
        <v>8.0158785306</v>
      </c>
      <c r="P166" s="180">
        <v>5.8373989378</v>
      </c>
      <c r="Q166" s="179">
        <v>4.2139597244</v>
      </c>
      <c r="R166" s="155"/>
      <c r="S166" s="155"/>
      <c r="T166" s="155"/>
      <c r="U166" s="155"/>
      <c r="V166" s="155"/>
      <c r="W166" s="155"/>
      <c r="X166" s="155"/>
      <c r="Y166" s="155"/>
      <c r="Z166" s="155"/>
    </row>
    <row r="167" ht="13.5" customHeight="1">
      <c r="A167" s="177">
        <v>1971.0</v>
      </c>
      <c r="B167" s="180">
        <v>73.3929253642</v>
      </c>
      <c r="C167" s="180">
        <v>73.6627346424</v>
      </c>
      <c r="D167" s="180">
        <v>69.8632497489</v>
      </c>
      <c r="E167" s="180">
        <v>64.9789445573</v>
      </c>
      <c r="F167" s="180">
        <v>55.1960945766</v>
      </c>
      <c r="G167" s="180">
        <v>45.480712762</v>
      </c>
      <c r="H167" s="180">
        <v>35.891929019</v>
      </c>
      <c r="I167" s="180">
        <v>31.2356918999</v>
      </c>
      <c r="J167" s="180">
        <v>26.7316436189</v>
      </c>
      <c r="K167" s="180">
        <v>22.3950556702</v>
      </c>
      <c r="L167" s="180">
        <v>18.2559378262</v>
      </c>
      <c r="M167" s="180">
        <v>14.4118044029</v>
      </c>
      <c r="N167" s="180">
        <v>11.002617168</v>
      </c>
      <c r="O167" s="180">
        <v>8.1476694912</v>
      </c>
      <c r="P167" s="180">
        <v>5.911092659</v>
      </c>
      <c r="Q167" s="179">
        <v>4.254068449</v>
      </c>
      <c r="R167" s="155"/>
      <c r="S167" s="155"/>
      <c r="T167" s="155"/>
      <c r="U167" s="155"/>
      <c r="V167" s="155"/>
      <c r="W167" s="155"/>
      <c r="X167" s="155"/>
      <c r="Y167" s="155"/>
      <c r="Z167" s="155"/>
    </row>
    <row r="168" ht="13.5" customHeight="1">
      <c r="A168" s="177">
        <v>1972.0</v>
      </c>
      <c r="B168" s="180">
        <v>73.7065510626</v>
      </c>
      <c r="C168" s="180">
        <v>74.0092636361</v>
      </c>
      <c r="D168" s="180">
        <v>70.1797690993</v>
      </c>
      <c r="E168" s="180">
        <v>65.2880948149</v>
      </c>
      <c r="F168" s="180">
        <v>55.5002264684</v>
      </c>
      <c r="G168" s="180">
        <v>45.7643061886</v>
      </c>
      <c r="H168" s="180">
        <v>36.1495869096</v>
      </c>
      <c r="I168" s="180">
        <v>31.4906924751</v>
      </c>
      <c r="J168" s="180">
        <v>26.9988725992</v>
      </c>
      <c r="K168" s="180">
        <v>22.6678293773</v>
      </c>
      <c r="L168" s="180">
        <v>18.5188564324</v>
      </c>
      <c r="M168" s="180">
        <v>14.669832112</v>
      </c>
      <c r="N168" s="180">
        <v>11.2259980468</v>
      </c>
      <c r="O168" s="180">
        <v>8.3065108353</v>
      </c>
      <c r="P168" s="180">
        <v>5.9920067716</v>
      </c>
      <c r="Q168" s="179">
        <v>4.267247494</v>
      </c>
      <c r="R168" s="155"/>
      <c r="S168" s="155"/>
      <c r="T168" s="155"/>
      <c r="U168" s="155"/>
      <c r="V168" s="155"/>
      <c r="W168" s="155"/>
      <c r="X168" s="155"/>
      <c r="Y168" s="155"/>
      <c r="Z168" s="155"/>
    </row>
    <row r="169" ht="13.5" customHeight="1">
      <c r="A169" s="177">
        <v>1973.0</v>
      </c>
      <c r="B169" s="180">
        <v>73.6944496179</v>
      </c>
      <c r="C169" s="180">
        <v>73.9272952882</v>
      </c>
      <c r="D169" s="180">
        <v>70.1000664224</v>
      </c>
      <c r="E169" s="180">
        <v>65.1853710729</v>
      </c>
      <c r="F169" s="180">
        <v>55.3871798999</v>
      </c>
      <c r="G169" s="180">
        <v>45.659242423</v>
      </c>
      <c r="H169" s="180">
        <v>36.0443896793</v>
      </c>
      <c r="I169" s="180">
        <v>31.36910874</v>
      </c>
      <c r="J169" s="180">
        <v>26.8387050047</v>
      </c>
      <c r="K169" s="180">
        <v>22.4783555374</v>
      </c>
      <c r="L169" s="180">
        <v>18.3334484628</v>
      </c>
      <c r="M169" s="180">
        <v>14.4723389487</v>
      </c>
      <c r="N169" s="180">
        <v>11.0132540891</v>
      </c>
      <c r="O169" s="180">
        <v>8.0916486082</v>
      </c>
      <c r="P169" s="180">
        <v>5.7741194603</v>
      </c>
      <c r="Q169" s="179">
        <v>4.0383073684</v>
      </c>
      <c r="R169" s="155"/>
      <c r="S169" s="155"/>
      <c r="T169" s="155"/>
      <c r="U169" s="155"/>
      <c r="V169" s="155"/>
      <c r="W169" s="155"/>
      <c r="X169" s="155"/>
      <c r="Y169" s="155"/>
      <c r="Z169" s="155"/>
    </row>
    <row r="170" ht="13.5" customHeight="1">
      <c r="A170" s="177">
        <v>1974.0</v>
      </c>
      <c r="B170" s="180">
        <v>73.6100140957</v>
      </c>
      <c r="C170" s="180">
        <v>73.9074323599</v>
      </c>
      <c r="D170" s="180">
        <v>70.0664347458</v>
      </c>
      <c r="E170" s="180">
        <v>65.165797092</v>
      </c>
      <c r="F170" s="180">
        <v>55.3593636977</v>
      </c>
      <c r="G170" s="180">
        <v>45.6077201735</v>
      </c>
      <c r="H170" s="180">
        <v>35.9804560934</v>
      </c>
      <c r="I170" s="180">
        <v>31.329697562</v>
      </c>
      <c r="J170" s="180">
        <v>26.8106924716</v>
      </c>
      <c r="K170" s="180">
        <v>22.4650106316</v>
      </c>
      <c r="L170" s="180">
        <v>18.3138724632</v>
      </c>
      <c r="M170" s="180">
        <v>14.4459760334</v>
      </c>
      <c r="N170" s="180">
        <v>10.9788446355</v>
      </c>
      <c r="O170" s="180">
        <v>8.0724672829</v>
      </c>
      <c r="P170" s="180">
        <v>5.7837578258</v>
      </c>
      <c r="Q170" s="179">
        <v>4.0907925062</v>
      </c>
      <c r="R170" s="155"/>
      <c r="S170" s="155"/>
      <c r="T170" s="155"/>
      <c r="U170" s="155"/>
      <c r="V170" s="155"/>
      <c r="W170" s="155"/>
      <c r="X170" s="155"/>
      <c r="Y170" s="155"/>
      <c r="Z170" s="155"/>
    </row>
    <row r="171" ht="13.5" customHeight="1">
      <c r="A171" s="177">
        <v>1975.0</v>
      </c>
      <c r="B171" s="180">
        <v>74.0468736808</v>
      </c>
      <c r="C171" s="180">
        <v>74.2977922744</v>
      </c>
      <c r="D171" s="180">
        <v>70.4445387491</v>
      </c>
      <c r="E171" s="180">
        <v>65.5407150204</v>
      </c>
      <c r="F171" s="180">
        <v>55.7187879874</v>
      </c>
      <c r="G171" s="180">
        <v>45.9717974879</v>
      </c>
      <c r="H171" s="180">
        <v>36.3685855974</v>
      </c>
      <c r="I171" s="180">
        <v>31.681732785</v>
      </c>
      <c r="J171" s="180">
        <v>27.1267948225</v>
      </c>
      <c r="K171" s="180">
        <v>22.7649786601</v>
      </c>
      <c r="L171" s="180">
        <v>18.6044556207</v>
      </c>
      <c r="M171" s="180">
        <v>14.6944215004</v>
      </c>
      <c r="N171" s="180">
        <v>11.2054201389</v>
      </c>
      <c r="O171" s="180">
        <v>8.2549688763</v>
      </c>
      <c r="P171" s="180">
        <v>5.9383576601</v>
      </c>
      <c r="Q171" s="179">
        <v>4.2139586323</v>
      </c>
      <c r="R171" s="155"/>
      <c r="S171" s="155"/>
      <c r="T171" s="155"/>
      <c r="U171" s="155"/>
      <c r="V171" s="155"/>
      <c r="W171" s="155"/>
      <c r="X171" s="155"/>
      <c r="Y171" s="155"/>
      <c r="Z171" s="155"/>
    </row>
    <row r="172" ht="13.5" customHeight="1">
      <c r="A172" s="177">
        <v>1976.0</v>
      </c>
      <c r="B172" s="180">
        <v>74.2405519252</v>
      </c>
      <c r="C172" s="180">
        <v>74.4372338688</v>
      </c>
      <c r="D172" s="180">
        <v>70.584107119</v>
      </c>
      <c r="E172" s="180">
        <v>65.6688400505</v>
      </c>
      <c r="F172" s="180">
        <v>55.8405558118</v>
      </c>
      <c r="G172" s="180">
        <v>46.1010874372</v>
      </c>
      <c r="H172" s="180">
        <v>36.4468445766</v>
      </c>
      <c r="I172" s="180">
        <v>31.7555027114</v>
      </c>
      <c r="J172" s="180">
        <v>27.2012141764</v>
      </c>
      <c r="K172" s="180">
        <v>22.815379176</v>
      </c>
      <c r="L172" s="180">
        <v>18.6605397932</v>
      </c>
      <c r="M172" s="180">
        <v>14.7912074093</v>
      </c>
      <c r="N172" s="180">
        <v>11.2881108998</v>
      </c>
      <c r="O172" s="180">
        <v>8.2933892139</v>
      </c>
      <c r="P172" s="180">
        <v>5.9391899948</v>
      </c>
      <c r="Q172" s="179">
        <v>4.2009202305</v>
      </c>
      <c r="R172" s="155"/>
      <c r="S172" s="155"/>
      <c r="T172" s="155"/>
      <c r="U172" s="155"/>
      <c r="V172" s="155"/>
      <c r="W172" s="155"/>
      <c r="X172" s="155"/>
      <c r="Y172" s="155"/>
      <c r="Z172" s="155"/>
    </row>
    <row r="173" ht="13.5" customHeight="1">
      <c r="A173" s="177">
        <v>1977.0</v>
      </c>
      <c r="B173" s="180">
        <v>74.2561465618</v>
      </c>
      <c r="C173" s="180">
        <v>74.3900710106</v>
      </c>
      <c r="D173" s="180">
        <v>70.5551068429</v>
      </c>
      <c r="E173" s="180">
        <v>65.6537342778</v>
      </c>
      <c r="F173" s="180">
        <v>55.8305174133</v>
      </c>
      <c r="G173" s="180">
        <v>46.0888768241</v>
      </c>
      <c r="H173" s="180">
        <v>36.4617600861</v>
      </c>
      <c r="I173" s="180">
        <v>31.7781846062</v>
      </c>
      <c r="J173" s="180">
        <v>27.2206212326</v>
      </c>
      <c r="K173" s="180">
        <v>22.8356935554</v>
      </c>
      <c r="L173" s="180">
        <v>18.6800119093</v>
      </c>
      <c r="M173" s="180">
        <v>14.7953083401</v>
      </c>
      <c r="N173" s="180">
        <v>11.2825471305</v>
      </c>
      <c r="O173" s="180">
        <v>8.2967971137</v>
      </c>
      <c r="P173" s="180">
        <v>5.9498585319</v>
      </c>
      <c r="Q173" s="179">
        <v>4.2187315687</v>
      </c>
      <c r="R173" s="155"/>
      <c r="S173" s="155"/>
      <c r="T173" s="155"/>
      <c r="U173" s="155"/>
      <c r="V173" s="155"/>
      <c r="W173" s="155"/>
      <c r="X173" s="155"/>
      <c r="Y173" s="155"/>
      <c r="Z173" s="155"/>
    </row>
    <row r="174" ht="13.5" customHeight="1">
      <c r="A174" s="177">
        <v>1978.0</v>
      </c>
      <c r="B174" s="180">
        <v>74.3215674202</v>
      </c>
      <c r="C174" s="180">
        <v>74.376240802</v>
      </c>
      <c r="D174" s="180">
        <v>70.5236570377</v>
      </c>
      <c r="E174" s="180">
        <v>65.6216537357</v>
      </c>
      <c r="F174" s="180">
        <v>55.8256426756</v>
      </c>
      <c r="G174" s="180">
        <v>46.0740828072</v>
      </c>
      <c r="H174" s="180">
        <v>36.4215397821</v>
      </c>
      <c r="I174" s="180">
        <v>31.7238951722</v>
      </c>
      <c r="J174" s="180">
        <v>27.1614760843</v>
      </c>
      <c r="K174" s="180">
        <v>22.7962790947</v>
      </c>
      <c r="L174" s="180">
        <v>18.6602278953</v>
      </c>
      <c r="M174" s="180">
        <v>14.7775285532</v>
      </c>
      <c r="N174" s="180">
        <v>11.3037410576</v>
      </c>
      <c r="O174" s="180">
        <v>8.3718966191</v>
      </c>
      <c r="P174" s="180">
        <v>6.0197407612</v>
      </c>
      <c r="Q174" s="179">
        <v>4.2850703522</v>
      </c>
      <c r="R174" s="155"/>
      <c r="S174" s="155"/>
      <c r="T174" s="155"/>
      <c r="U174" s="155"/>
      <c r="V174" s="155"/>
      <c r="W174" s="155"/>
      <c r="X174" s="155"/>
      <c r="Y174" s="155"/>
      <c r="Z174" s="155"/>
    </row>
    <row r="175" ht="13.5" customHeight="1">
      <c r="A175" s="177">
        <v>1979.0</v>
      </c>
      <c r="B175" s="180">
        <v>74.4085813055</v>
      </c>
      <c r="C175" s="180">
        <v>74.3999786318</v>
      </c>
      <c r="D175" s="180">
        <v>70.540925912</v>
      </c>
      <c r="E175" s="180">
        <v>65.6325964762</v>
      </c>
      <c r="F175" s="180">
        <v>55.7931960149</v>
      </c>
      <c r="G175" s="180">
        <v>46.0436933266</v>
      </c>
      <c r="H175" s="180">
        <v>36.433929857</v>
      </c>
      <c r="I175" s="180">
        <v>31.7528393002</v>
      </c>
      <c r="J175" s="180">
        <v>27.2040009914</v>
      </c>
      <c r="K175" s="180">
        <v>22.836304581</v>
      </c>
      <c r="L175" s="180">
        <v>18.6913022386</v>
      </c>
      <c r="M175" s="180">
        <v>14.848124326</v>
      </c>
      <c r="N175" s="180">
        <v>11.3534778674</v>
      </c>
      <c r="O175" s="180">
        <v>8.3856852453</v>
      </c>
      <c r="P175" s="180">
        <v>6.0413340195</v>
      </c>
      <c r="Q175" s="179">
        <v>4.3118625375</v>
      </c>
      <c r="R175" s="155"/>
      <c r="S175" s="155"/>
      <c r="T175" s="155"/>
      <c r="U175" s="155"/>
      <c r="V175" s="155"/>
      <c r="W175" s="155"/>
      <c r="X175" s="155"/>
      <c r="Y175" s="155"/>
      <c r="Z175" s="155"/>
    </row>
    <row r="176" ht="13.5" customHeight="1">
      <c r="A176" s="177">
        <v>1980.0</v>
      </c>
      <c r="B176" s="180">
        <v>73.9806665493</v>
      </c>
      <c r="C176" s="180">
        <v>73.9740362829</v>
      </c>
      <c r="D176" s="180">
        <v>70.1265648749</v>
      </c>
      <c r="E176" s="180">
        <v>65.2316915323</v>
      </c>
      <c r="F176" s="180">
        <v>55.4120075268</v>
      </c>
      <c r="G176" s="180">
        <v>45.6390072331</v>
      </c>
      <c r="H176" s="180">
        <v>35.9825501743</v>
      </c>
      <c r="I176" s="180">
        <v>31.302437452</v>
      </c>
      <c r="J176" s="180">
        <v>26.7402245952</v>
      </c>
      <c r="K176" s="180">
        <v>22.3656945637</v>
      </c>
      <c r="L176" s="180">
        <v>18.2388776466</v>
      </c>
      <c r="M176" s="180">
        <v>14.4143655801</v>
      </c>
      <c r="N176" s="180">
        <v>10.9521079544</v>
      </c>
      <c r="O176" s="180">
        <v>8.0600307587</v>
      </c>
      <c r="P176" s="180">
        <v>5.7381384569</v>
      </c>
      <c r="Q176" s="179">
        <v>4.0646419764</v>
      </c>
      <c r="R176" s="155"/>
      <c r="S176" s="155"/>
      <c r="T176" s="155"/>
      <c r="U176" s="155"/>
      <c r="V176" s="155"/>
      <c r="W176" s="155"/>
      <c r="X176" s="155"/>
      <c r="Y176" s="155"/>
      <c r="Z176" s="155"/>
    </row>
    <row r="177" ht="13.5" customHeight="1">
      <c r="A177" s="177">
        <v>1981.0</v>
      </c>
      <c r="B177" s="180">
        <v>74.4060517441</v>
      </c>
      <c r="C177" s="180">
        <v>74.3436111413</v>
      </c>
      <c r="D177" s="180">
        <v>70.4973060457</v>
      </c>
      <c r="E177" s="180">
        <v>65.5808735836</v>
      </c>
      <c r="F177" s="180">
        <v>55.7452203524</v>
      </c>
      <c r="G177" s="180">
        <v>46.0012096088</v>
      </c>
      <c r="H177" s="180">
        <v>36.3454110569</v>
      </c>
      <c r="I177" s="180">
        <v>31.6325442196</v>
      </c>
      <c r="J177" s="180">
        <v>27.073971671</v>
      </c>
      <c r="K177" s="180">
        <v>22.704939361</v>
      </c>
      <c r="L177" s="180">
        <v>18.5778704875</v>
      </c>
      <c r="M177" s="180">
        <v>14.7402392943</v>
      </c>
      <c r="N177" s="180">
        <v>11.2373695664</v>
      </c>
      <c r="O177" s="180">
        <v>8.2477186854</v>
      </c>
      <c r="P177" s="180">
        <v>5.9050563308</v>
      </c>
      <c r="Q177" s="179">
        <v>4.178941255</v>
      </c>
      <c r="R177" s="155"/>
      <c r="S177" s="155"/>
      <c r="T177" s="155"/>
      <c r="U177" s="155"/>
      <c r="V177" s="155"/>
      <c r="W177" s="155"/>
      <c r="X177" s="155"/>
      <c r="Y177" s="155"/>
      <c r="Z177" s="155"/>
    </row>
    <row r="178" ht="13.5" customHeight="1">
      <c r="A178" s="177">
        <v>1982.0</v>
      </c>
      <c r="B178" s="180">
        <v>74.4886115544</v>
      </c>
      <c r="C178" s="180">
        <v>74.3803480047</v>
      </c>
      <c r="D178" s="180">
        <v>70.4994337303</v>
      </c>
      <c r="E178" s="180">
        <v>65.5877281004</v>
      </c>
      <c r="F178" s="180">
        <v>55.773178771</v>
      </c>
      <c r="G178" s="180">
        <v>46.0021516981</v>
      </c>
      <c r="H178" s="180">
        <v>36.3600912605</v>
      </c>
      <c r="I178" s="180">
        <v>31.6653307216</v>
      </c>
      <c r="J178" s="180">
        <v>27.1358816787</v>
      </c>
      <c r="K178" s="180">
        <v>22.7498514439</v>
      </c>
      <c r="L178" s="180">
        <v>18.5595556366</v>
      </c>
      <c r="M178" s="180">
        <v>14.7399838656</v>
      </c>
      <c r="N178" s="180">
        <v>11.2658893003</v>
      </c>
      <c r="O178" s="180">
        <v>8.2889822748</v>
      </c>
      <c r="P178" s="180">
        <v>5.9411925993</v>
      </c>
      <c r="Q178" s="179">
        <v>4.1992105618</v>
      </c>
      <c r="R178" s="155"/>
      <c r="S178" s="155"/>
      <c r="T178" s="155"/>
      <c r="U178" s="155"/>
      <c r="V178" s="155"/>
      <c r="W178" s="155"/>
      <c r="X178" s="155"/>
      <c r="Y178" s="155"/>
      <c r="Z178" s="155"/>
    </row>
    <row r="179" ht="13.5" customHeight="1">
      <c r="A179" s="177">
        <v>1983.0</v>
      </c>
      <c r="B179" s="180">
        <v>74.3190892305</v>
      </c>
      <c r="C179" s="180">
        <v>74.18584444</v>
      </c>
      <c r="D179" s="180">
        <v>70.3295255801</v>
      </c>
      <c r="E179" s="180">
        <v>65.4175358849</v>
      </c>
      <c r="F179" s="180">
        <v>55.5901259177</v>
      </c>
      <c r="G179" s="180">
        <v>45.818989559</v>
      </c>
      <c r="H179" s="180">
        <v>36.1757063309</v>
      </c>
      <c r="I179" s="180">
        <v>31.479946855</v>
      </c>
      <c r="J179" s="180">
        <v>26.9287284109</v>
      </c>
      <c r="K179" s="180">
        <v>22.5522100715</v>
      </c>
      <c r="L179" s="180">
        <v>18.3986282527</v>
      </c>
      <c r="M179" s="180">
        <v>14.5610964157</v>
      </c>
      <c r="N179" s="180">
        <v>11.1064807341</v>
      </c>
      <c r="O179" s="180">
        <v>8.1454074756</v>
      </c>
      <c r="P179" s="180">
        <v>5.7921329967</v>
      </c>
      <c r="Q179" s="179">
        <v>4.0457873575</v>
      </c>
      <c r="R179" s="155"/>
      <c r="S179" s="155"/>
      <c r="T179" s="155"/>
      <c r="U179" s="155"/>
      <c r="V179" s="155"/>
      <c r="W179" s="155"/>
      <c r="X179" s="155"/>
      <c r="Y179" s="155"/>
      <c r="Z179" s="155"/>
    </row>
    <row r="180" ht="13.5" customHeight="1">
      <c r="A180" s="177">
        <v>1984.0</v>
      </c>
      <c r="B180" s="180">
        <v>74.5168831986</v>
      </c>
      <c r="C180" s="180">
        <v>74.4086515265</v>
      </c>
      <c r="D180" s="180">
        <v>70.5356678177</v>
      </c>
      <c r="E180" s="180">
        <v>65.6058155782</v>
      </c>
      <c r="F180" s="180">
        <v>55.7709775169</v>
      </c>
      <c r="G180" s="180">
        <v>46.0010338246</v>
      </c>
      <c r="H180" s="180">
        <v>36.359110583</v>
      </c>
      <c r="I180" s="180">
        <v>31.6562951895</v>
      </c>
      <c r="J180" s="180">
        <v>27.0863415168</v>
      </c>
      <c r="K180" s="180">
        <v>22.697130864</v>
      </c>
      <c r="L180" s="180">
        <v>18.5550901366</v>
      </c>
      <c r="M180" s="180">
        <v>14.7451383681</v>
      </c>
      <c r="N180" s="180">
        <v>11.2900877724</v>
      </c>
      <c r="O180" s="180">
        <v>8.2774486434</v>
      </c>
      <c r="P180" s="180">
        <v>5.9024318485</v>
      </c>
      <c r="Q180" s="179">
        <v>4.1556128767</v>
      </c>
      <c r="R180" s="155"/>
      <c r="S180" s="155"/>
      <c r="T180" s="155"/>
      <c r="U180" s="155"/>
      <c r="V180" s="155"/>
      <c r="W180" s="155"/>
      <c r="X180" s="155"/>
      <c r="Y180" s="155"/>
      <c r="Z180" s="155"/>
    </row>
    <row r="181" ht="13.5" customHeight="1">
      <c r="A181" s="177">
        <v>1985.0</v>
      </c>
      <c r="B181" s="180">
        <v>74.785049091</v>
      </c>
      <c r="C181" s="180">
        <v>74.6071414737</v>
      </c>
      <c r="D181" s="180">
        <v>70.7288909068</v>
      </c>
      <c r="E181" s="180">
        <v>65.8181654265</v>
      </c>
      <c r="F181" s="180">
        <v>55.9604410719</v>
      </c>
      <c r="G181" s="180">
        <v>46.1670154319</v>
      </c>
      <c r="H181" s="180">
        <v>36.4923651667</v>
      </c>
      <c r="I181" s="180">
        <v>31.789364006</v>
      </c>
      <c r="J181" s="180">
        <v>27.2188136248</v>
      </c>
      <c r="K181" s="180">
        <v>22.8275040032</v>
      </c>
      <c r="L181" s="180">
        <v>18.6517991097</v>
      </c>
      <c r="M181" s="180">
        <v>14.8094025348</v>
      </c>
      <c r="N181" s="180">
        <v>11.3385464421</v>
      </c>
      <c r="O181" s="180">
        <v>8.3317227329</v>
      </c>
      <c r="P181" s="180">
        <v>5.9712218315</v>
      </c>
      <c r="Q181" s="179">
        <v>4.1893236523</v>
      </c>
      <c r="R181" s="155"/>
      <c r="S181" s="155"/>
      <c r="T181" s="155"/>
      <c r="U181" s="155"/>
      <c r="V181" s="155"/>
      <c r="W181" s="155"/>
      <c r="X181" s="155"/>
      <c r="Y181" s="155"/>
      <c r="Z181" s="155"/>
    </row>
    <row r="182" ht="13.5" customHeight="1">
      <c r="A182" s="177">
        <v>1986.0</v>
      </c>
      <c r="B182" s="180">
        <v>74.6881097848</v>
      </c>
      <c r="C182" s="180">
        <v>74.4678121248</v>
      </c>
      <c r="D182" s="180">
        <v>70.5890428248</v>
      </c>
      <c r="E182" s="180">
        <v>65.6673853353</v>
      </c>
      <c r="F182" s="180">
        <v>55.8100176104</v>
      </c>
      <c r="G182" s="180">
        <v>46.0241360765</v>
      </c>
      <c r="H182" s="180">
        <v>36.391858884</v>
      </c>
      <c r="I182" s="180">
        <v>31.7229474589</v>
      </c>
      <c r="J182" s="180">
        <v>27.1550375104</v>
      </c>
      <c r="K182" s="180">
        <v>22.7574095566</v>
      </c>
      <c r="L182" s="180">
        <v>18.5964664418</v>
      </c>
      <c r="M182" s="180">
        <v>14.7277966332</v>
      </c>
      <c r="N182" s="180">
        <v>11.3022625478</v>
      </c>
      <c r="O182" s="180">
        <v>8.3227919824</v>
      </c>
      <c r="P182" s="180">
        <v>5.92558647</v>
      </c>
      <c r="Q182" s="179">
        <v>4.1508349191</v>
      </c>
      <c r="R182" s="155"/>
      <c r="S182" s="155"/>
      <c r="T182" s="155"/>
      <c r="U182" s="155"/>
      <c r="V182" s="155"/>
      <c r="W182" s="155"/>
      <c r="X182" s="155"/>
      <c r="Y182" s="155"/>
      <c r="Z182" s="155"/>
    </row>
    <row r="183" ht="13.5" customHeight="1">
      <c r="A183" s="177">
        <v>1987.0</v>
      </c>
      <c r="B183" s="180">
        <v>75.2088300003</v>
      </c>
      <c r="C183" s="180">
        <v>74.981207309</v>
      </c>
      <c r="D183" s="180">
        <v>71.0882277457</v>
      </c>
      <c r="E183" s="180">
        <v>66.1626102594</v>
      </c>
      <c r="F183" s="180">
        <v>56.3115316278</v>
      </c>
      <c r="G183" s="180">
        <v>46.5082553278</v>
      </c>
      <c r="H183" s="180">
        <v>36.832393256</v>
      </c>
      <c r="I183" s="180">
        <v>32.1189513353</v>
      </c>
      <c r="J183" s="180">
        <v>27.5549360765</v>
      </c>
      <c r="K183" s="180">
        <v>23.1579876262</v>
      </c>
      <c r="L183" s="180">
        <v>18.992233666</v>
      </c>
      <c r="M183" s="180">
        <v>15.0888393216</v>
      </c>
      <c r="N183" s="180">
        <v>11.6422580991</v>
      </c>
      <c r="O183" s="180">
        <v>8.6025385677</v>
      </c>
      <c r="P183" s="180">
        <v>6.1418595232</v>
      </c>
      <c r="Q183" s="179">
        <v>4.356106465</v>
      </c>
      <c r="R183" s="155"/>
      <c r="S183" s="155"/>
      <c r="T183" s="155"/>
      <c r="U183" s="155"/>
      <c r="V183" s="155"/>
      <c r="W183" s="155"/>
      <c r="X183" s="155"/>
      <c r="Y183" s="155"/>
      <c r="Z183" s="155"/>
    </row>
    <row r="184" ht="13.5" customHeight="1">
      <c r="A184" s="177">
        <v>1988.0</v>
      </c>
      <c r="B184" s="180">
        <v>75.3699136746</v>
      </c>
      <c r="C184" s="180">
        <v>75.1341547625</v>
      </c>
      <c r="D184" s="180">
        <v>71.2485458231</v>
      </c>
      <c r="E184" s="180">
        <v>66.3217456339</v>
      </c>
      <c r="F184" s="180">
        <v>56.4680420881</v>
      </c>
      <c r="G184" s="180">
        <v>46.6689395786</v>
      </c>
      <c r="H184" s="180">
        <v>37.0034395626</v>
      </c>
      <c r="I184" s="180">
        <v>32.3206351023</v>
      </c>
      <c r="J184" s="180">
        <v>27.7450476463</v>
      </c>
      <c r="K184" s="180">
        <v>23.332686313</v>
      </c>
      <c r="L184" s="180">
        <v>19.157674246</v>
      </c>
      <c r="M184" s="180">
        <v>15.2799489613</v>
      </c>
      <c r="N184" s="180">
        <v>11.7973000533</v>
      </c>
      <c r="O184" s="180">
        <v>8.750665587</v>
      </c>
      <c r="P184" s="180">
        <v>6.289118706</v>
      </c>
      <c r="Q184" s="179">
        <v>4.4327344272</v>
      </c>
      <c r="R184" s="155"/>
      <c r="S184" s="155"/>
      <c r="T184" s="155"/>
      <c r="U184" s="155"/>
      <c r="V184" s="155"/>
      <c r="W184" s="155"/>
      <c r="X184" s="155"/>
      <c r="Y184" s="155"/>
      <c r="Z184" s="155"/>
    </row>
    <row r="185" ht="13.5" customHeight="1">
      <c r="A185" s="177">
        <v>1989.0</v>
      </c>
      <c r="B185" s="180">
        <v>75.4629650588</v>
      </c>
      <c r="C185" s="180">
        <v>75.0707389298</v>
      </c>
      <c r="D185" s="180">
        <v>71.1730204788</v>
      </c>
      <c r="E185" s="180">
        <v>66.243135196</v>
      </c>
      <c r="F185" s="180">
        <v>56.3794645513</v>
      </c>
      <c r="G185" s="180">
        <v>46.579422383</v>
      </c>
      <c r="H185" s="180">
        <v>36.9188888761</v>
      </c>
      <c r="I185" s="180">
        <v>32.2195975658</v>
      </c>
      <c r="J185" s="180">
        <v>27.6575783451</v>
      </c>
      <c r="K185" s="180">
        <v>23.2636133284</v>
      </c>
      <c r="L185" s="180">
        <v>19.0778134126</v>
      </c>
      <c r="M185" s="180">
        <v>15.1791716855</v>
      </c>
      <c r="N185" s="180">
        <v>11.683685069</v>
      </c>
      <c r="O185" s="180">
        <v>8.6796639027</v>
      </c>
      <c r="P185" s="180">
        <v>6.2453990831</v>
      </c>
      <c r="Q185" s="179">
        <v>4.440796857</v>
      </c>
      <c r="R185" s="155"/>
      <c r="S185" s="155"/>
      <c r="T185" s="155"/>
      <c r="U185" s="155"/>
      <c r="V185" s="155"/>
      <c r="W185" s="155"/>
      <c r="X185" s="155"/>
      <c r="Y185" s="155"/>
      <c r="Z185" s="155"/>
    </row>
    <row r="186" ht="13.5" customHeight="1">
      <c r="A186" s="177">
        <v>1990.0</v>
      </c>
      <c r="B186" s="180">
        <v>75.4286970604</v>
      </c>
      <c r="C186" s="180">
        <v>75.1226334147</v>
      </c>
      <c r="D186" s="180">
        <v>71.2365956619</v>
      </c>
      <c r="E186" s="180">
        <v>66.2988418181</v>
      </c>
      <c r="F186" s="180">
        <v>56.4662769859</v>
      </c>
      <c r="G186" s="180">
        <v>46.669438945</v>
      </c>
      <c r="H186" s="180">
        <v>37.0240538087</v>
      </c>
      <c r="I186" s="180">
        <v>32.3286713314</v>
      </c>
      <c r="J186" s="180">
        <v>27.7747422397</v>
      </c>
      <c r="K186" s="180">
        <v>23.3559127662</v>
      </c>
      <c r="L186" s="180">
        <v>19.1675142836</v>
      </c>
      <c r="M186" s="180">
        <v>15.2662409282</v>
      </c>
      <c r="N186" s="180">
        <v>11.7932973286</v>
      </c>
      <c r="O186" s="180">
        <v>8.795676288</v>
      </c>
      <c r="P186" s="180">
        <v>6.3229998839</v>
      </c>
      <c r="Q186" s="179">
        <v>4.4301902627</v>
      </c>
      <c r="R186" s="155"/>
      <c r="S186" s="155"/>
      <c r="T186" s="155"/>
      <c r="U186" s="155"/>
      <c r="V186" s="155"/>
      <c r="W186" s="155"/>
      <c r="X186" s="155"/>
      <c r="Y186" s="155"/>
      <c r="Z186" s="155"/>
    </row>
    <row r="187" ht="13.5" customHeight="1">
      <c r="A187" s="177">
        <v>1991.0</v>
      </c>
      <c r="B187" s="180">
        <v>75.75431687</v>
      </c>
      <c r="C187" s="180">
        <v>75.4499238229</v>
      </c>
      <c r="D187" s="180">
        <v>71.5564301851</v>
      </c>
      <c r="E187" s="180">
        <v>66.6229906353</v>
      </c>
      <c r="F187" s="180">
        <v>56.7907783278</v>
      </c>
      <c r="G187" s="180">
        <v>47.0112320966</v>
      </c>
      <c r="H187" s="180">
        <v>37.3566765622</v>
      </c>
      <c r="I187" s="180">
        <v>32.670545067</v>
      </c>
      <c r="J187" s="180">
        <v>28.1331225157</v>
      </c>
      <c r="K187" s="180">
        <v>23.7214228855</v>
      </c>
      <c r="L187" s="180">
        <v>19.5174775582</v>
      </c>
      <c r="M187" s="180">
        <v>15.5914759513</v>
      </c>
      <c r="N187" s="180">
        <v>12.0662401639</v>
      </c>
      <c r="O187" s="180">
        <v>8.9948808075</v>
      </c>
      <c r="P187" s="180">
        <v>6.4071176586</v>
      </c>
      <c r="Q187" s="179">
        <v>4.4767203487</v>
      </c>
      <c r="R187" s="155"/>
      <c r="S187" s="155"/>
      <c r="T187" s="155"/>
      <c r="U187" s="155"/>
      <c r="V187" s="155"/>
      <c r="W187" s="155"/>
      <c r="X187" s="155"/>
      <c r="Y187" s="155"/>
      <c r="Z187" s="155"/>
    </row>
    <row r="188" ht="13.5" customHeight="1">
      <c r="A188" s="177">
        <v>1992.0</v>
      </c>
      <c r="B188" s="180">
        <v>76.2163906874</v>
      </c>
      <c r="C188" s="180">
        <v>75.8576828996</v>
      </c>
      <c r="D188" s="180">
        <v>71.9778957049</v>
      </c>
      <c r="E188" s="180">
        <v>67.0519556339</v>
      </c>
      <c r="F188" s="180">
        <v>57.2007235796</v>
      </c>
      <c r="G188" s="180">
        <v>47.4390578852</v>
      </c>
      <c r="H188" s="180">
        <v>37.7757251084</v>
      </c>
      <c r="I188" s="180">
        <v>33.0689095285</v>
      </c>
      <c r="J188" s="180">
        <v>28.4971847221</v>
      </c>
      <c r="K188" s="180">
        <v>24.0809375658</v>
      </c>
      <c r="L188" s="180">
        <v>19.8813333668</v>
      </c>
      <c r="M188" s="180">
        <v>15.9539948894</v>
      </c>
      <c r="N188" s="180">
        <v>12.3739168215</v>
      </c>
      <c r="O188" s="180">
        <v>9.2618815041</v>
      </c>
      <c r="P188" s="180">
        <v>6.6799233166</v>
      </c>
      <c r="Q188" s="179">
        <v>4.7024794992</v>
      </c>
      <c r="R188" s="155"/>
      <c r="S188" s="155"/>
      <c r="T188" s="155"/>
      <c r="U188" s="155"/>
      <c r="V188" s="155"/>
      <c r="W188" s="155"/>
      <c r="X188" s="155"/>
      <c r="Y188" s="155"/>
      <c r="Z188" s="155"/>
    </row>
    <row r="189" ht="13.5" customHeight="1">
      <c r="A189" s="177">
        <v>1993.0</v>
      </c>
      <c r="B189" s="180">
        <v>76.4591109565</v>
      </c>
      <c r="C189" s="180">
        <v>76.0134460124</v>
      </c>
      <c r="D189" s="180">
        <v>72.1147210323</v>
      </c>
      <c r="E189" s="180">
        <v>67.1745562956</v>
      </c>
      <c r="F189" s="180">
        <v>57.3217871273</v>
      </c>
      <c r="G189" s="180">
        <v>47.5544248755</v>
      </c>
      <c r="H189" s="180">
        <v>37.8965485223</v>
      </c>
      <c r="I189" s="180">
        <v>33.1853158184</v>
      </c>
      <c r="J189" s="180">
        <v>28.6035093801</v>
      </c>
      <c r="K189" s="180">
        <v>24.1519213708</v>
      </c>
      <c r="L189" s="180">
        <v>19.9025374419</v>
      </c>
      <c r="M189" s="180">
        <v>15.9501144185</v>
      </c>
      <c r="N189" s="180">
        <v>12.3489446864</v>
      </c>
      <c r="O189" s="180">
        <v>9.2232857964</v>
      </c>
      <c r="P189" s="180">
        <v>6.6333300333</v>
      </c>
      <c r="Q189" s="179">
        <v>4.6403495779</v>
      </c>
      <c r="R189" s="155"/>
      <c r="S189" s="155"/>
      <c r="T189" s="155"/>
      <c r="U189" s="155"/>
      <c r="V189" s="155"/>
      <c r="W189" s="155"/>
      <c r="X189" s="155"/>
      <c r="Y189" s="155"/>
      <c r="Z189" s="155"/>
    </row>
    <row r="190" ht="13.5" customHeight="1">
      <c r="A190" s="177">
        <v>1994.0</v>
      </c>
      <c r="B190" s="180">
        <v>76.6704794245</v>
      </c>
      <c r="C190" s="180">
        <v>76.1725508237</v>
      </c>
      <c r="D190" s="180">
        <v>72.2986471953</v>
      </c>
      <c r="E190" s="180">
        <v>67.3710200334</v>
      </c>
      <c r="F190" s="180">
        <v>57.5259510605</v>
      </c>
      <c r="G190" s="180">
        <v>47.7443228098</v>
      </c>
      <c r="H190" s="180">
        <v>38.0630182953</v>
      </c>
      <c r="I190" s="180">
        <v>33.3513101331</v>
      </c>
      <c r="J190" s="180">
        <v>28.7580110307</v>
      </c>
      <c r="K190" s="180">
        <v>24.3018403927</v>
      </c>
      <c r="L190" s="180">
        <v>20.0384651853</v>
      </c>
      <c r="M190" s="180">
        <v>16.0492624529</v>
      </c>
      <c r="N190" s="180">
        <v>12.4184816094</v>
      </c>
      <c r="O190" s="180">
        <v>9.2411702345</v>
      </c>
      <c r="P190" s="180">
        <v>6.6159683331</v>
      </c>
      <c r="Q190" s="179">
        <v>4.6246503791</v>
      </c>
      <c r="R190" s="155"/>
      <c r="S190" s="155"/>
      <c r="T190" s="155"/>
      <c r="U190" s="155"/>
      <c r="V190" s="155"/>
      <c r="W190" s="155"/>
      <c r="X190" s="155"/>
      <c r="Y190" s="155"/>
      <c r="Z190" s="155"/>
    </row>
    <row r="191" ht="13.5" customHeight="1">
      <c r="A191" s="177">
        <v>1995.0</v>
      </c>
      <c r="B191" s="180">
        <v>76.6874955815</v>
      </c>
      <c r="C191" s="180">
        <v>76.1579839479</v>
      </c>
      <c r="D191" s="180">
        <v>72.2661504859</v>
      </c>
      <c r="E191" s="180">
        <v>67.3425047889</v>
      </c>
      <c r="F191" s="180">
        <v>57.5174584565</v>
      </c>
      <c r="G191" s="180">
        <v>47.7200177499</v>
      </c>
      <c r="H191" s="180">
        <v>38.0445749145</v>
      </c>
      <c r="I191" s="180">
        <v>33.3335427626</v>
      </c>
      <c r="J191" s="180">
        <v>28.7409732381</v>
      </c>
      <c r="K191" s="180">
        <v>24.3110712652</v>
      </c>
      <c r="L191" s="180">
        <v>20.0789035391</v>
      </c>
      <c r="M191" s="180">
        <v>16.0983685553</v>
      </c>
      <c r="N191" s="180">
        <v>12.456790309</v>
      </c>
      <c r="O191" s="180">
        <v>9.2746712133</v>
      </c>
      <c r="P191" s="180">
        <v>6.66408821</v>
      </c>
      <c r="Q191" s="179">
        <v>4.6669075461</v>
      </c>
      <c r="R191" s="155"/>
      <c r="S191" s="155"/>
      <c r="T191" s="155"/>
      <c r="U191" s="155"/>
      <c r="V191" s="155"/>
      <c r="W191" s="155"/>
      <c r="X191" s="155"/>
      <c r="Y191" s="155"/>
      <c r="Z191" s="155"/>
    </row>
    <row r="192" ht="13.5" customHeight="1">
      <c r="A192" s="177">
        <v>1996.0</v>
      </c>
      <c r="B192" s="180">
        <v>77.3641868025</v>
      </c>
      <c r="C192" s="180">
        <v>76.8043519693</v>
      </c>
      <c r="D192" s="180">
        <v>72.9128214164</v>
      </c>
      <c r="E192" s="180">
        <v>67.966734324</v>
      </c>
      <c r="F192" s="180">
        <v>58.0910413768</v>
      </c>
      <c r="G192" s="180">
        <v>48.2838966925</v>
      </c>
      <c r="H192" s="180">
        <v>38.5848507601</v>
      </c>
      <c r="I192" s="180">
        <v>33.8543278032</v>
      </c>
      <c r="J192" s="180">
        <v>29.245052974</v>
      </c>
      <c r="K192" s="180">
        <v>24.7824147529</v>
      </c>
      <c r="L192" s="180">
        <v>20.4902971576</v>
      </c>
      <c r="M192" s="180">
        <v>16.4605182623</v>
      </c>
      <c r="N192" s="180">
        <v>12.7603054847</v>
      </c>
      <c r="O192" s="180">
        <v>9.5524968607</v>
      </c>
      <c r="P192" s="180">
        <v>6.9439402036</v>
      </c>
      <c r="Q192" s="179">
        <v>4.9296348809</v>
      </c>
      <c r="R192" s="155"/>
      <c r="S192" s="155"/>
      <c r="T192" s="155"/>
      <c r="U192" s="155"/>
      <c r="V192" s="155"/>
      <c r="W192" s="155"/>
      <c r="X192" s="155"/>
      <c r="Y192" s="155"/>
      <c r="Z192" s="155"/>
    </row>
    <row r="193" ht="13.5" customHeight="1">
      <c r="A193" s="177">
        <v>1997.0</v>
      </c>
      <c r="B193" s="180">
        <v>77.4760124689</v>
      </c>
      <c r="C193" s="180">
        <v>76.8959432159</v>
      </c>
      <c r="D193" s="180">
        <v>73.0067145136</v>
      </c>
      <c r="E193" s="180">
        <v>68.0649491301</v>
      </c>
      <c r="F193" s="180">
        <v>58.1983817524</v>
      </c>
      <c r="G193" s="180">
        <v>48.3790701374</v>
      </c>
      <c r="H193" s="180">
        <v>38.7156904145</v>
      </c>
      <c r="I193" s="180">
        <v>33.9957276074</v>
      </c>
      <c r="J193" s="180">
        <v>29.3938037766</v>
      </c>
      <c r="K193" s="180">
        <v>24.9349198444</v>
      </c>
      <c r="L193" s="180">
        <v>20.6529063824</v>
      </c>
      <c r="M193" s="180">
        <v>16.6117915435</v>
      </c>
      <c r="N193" s="180">
        <v>12.9005134323</v>
      </c>
      <c r="O193" s="180">
        <v>9.6805785035</v>
      </c>
      <c r="P193" s="180">
        <v>6.9786105855</v>
      </c>
      <c r="Q193" s="179">
        <v>4.8432146802</v>
      </c>
      <c r="R193" s="155"/>
      <c r="S193" s="155"/>
      <c r="T193" s="155"/>
      <c r="U193" s="155"/>
      <c r="V193" s="155"/>
      <c r="W193" s="155"/>
      <c r="X193" s="155"/>
      <c r="Y193" s="155"/>
      <c r="Z193" s="155"/>
    </row>
    <row r="194" ht="13.5" customHeight="1">
      <c r="A194" s="177">
        <v>1998.0</v>
      </c>
      <c r="B194" s="180">
        <v>78.0252254942</v>
      </c>
      <c r="C194" s="180">
        <v>77.3856984847</v>
      </c>
      <c r="D194" s="180">
        <v>73.4701729597</v>
      </c>
      <c r="E194" s="180">
        <v>68.5163995634</v>
      </c>
      <c r="F194" s="180">
        <v>58.6653681064</v>
      </c>
      <c r="G194" s="180">
        <v>48.8315533102</v>
      </c>
      <c r="H194" s="180">
        <v>39.0887245216</v>
      </c>
      <c r="I194" s="180">
        <v>34.3424945924</v>
      </c>
      <c r="J194" s="180">
        <v>29.7169059512</v>
      </c>
      <c r="K194" s="180">
        <v>25.2353588778</v>
      </c>
      <c r="L194" s="180">
        <v>20.9646524517</v>
      </c>
      <c r="M194" s="180">
        <v>16.880867159</v>
      </c>
      <c r="N194" s="180">
        <v>13.1303593167</v>
      </c>
      <c r="O194" s="180">
        <v>9.8358530942</v>
      </c>
      <c r="P194" s="180">
        <v>7.0978790543</v>
      </c>
      <c r="Q194" s="179">
        <v>4.9463720608</v>
      </c>
      <c r="R194" s="155"/>
      <c r="S194" s="155"/>
      <c r="T194" s="155"/>
      <c r="U194" s="155"/>
      <c r="V194" s="155"/>
      <c r="W194" s="155"/>
      <c r="X194" s="155"/>
      <c r="Y194" s="155"/>
      <c r="Z194" s="155"/>
    </row>
    <row r="195" ht="13.5" customHeight="1">
      <c r="A195" s="177">
        <v>1999.0</v>
      </c>
      <c r="B195" s="180">
        <v>78.1370972527</v>
      </c>
      <c r="C195" s="180">
        <v>77.480228592</v>
      </c>
      <c r="D195" s="180">
        <v>73.5472360494</v>
      </c>
      <c r="E195" s="180">
        <v>68.6139814297</v>
      </c>
      <c r="F195" s="180">
        <v>58.7367219284</v>
      </c>
      <c r="G195" s="180">
        <v>48.9125523468</v>
      </c>
      <c r="H195" s="180">
        <v>39.1716743439</v>
      </c>
      <c r="I195" s="180">
        <v>34.4121798653</v>
      </c>
      <c r="J195" s="180">
        <v>29.7835272162</v>
      </c>
      <c r="K195" s="180">
        <v>25.312373077</v>
      </c>
      <c r="L195" s="180">
        <v>20.9999521908</v>
      </c>
      <c r="M195" s="180">
        <v>16.9196455651</v>
      </c>
      <c r="N195" s="180">
        <v>13.1611637727</v>
      </c>
      <c r="O195" s="180">
        <v>9.8475858249</v>
      </c>
      <c r="P195" s="180">
        <v>7.0789278967</v>
      </c>
      <c r="Q195" s="179">
        <v>4.9201931865</v>
      </c>
      <c r="R195" s="155"/>
      <c r="S195" s="155"/>
      <c r="T195" s="155"/>
      <c r="U195" s="155"/>
      <c r="V195" s="155"/>
      <c r="W195" s="155"/>
      <c r="X195" s="155"/>
      <c r="Y195" s="155"/>
      <c r="Z195" s="155"/>
    </row>
    <row r="196" ht="13.5" customHeight="1">
      <c r="A196" s="177">
        <v>2000.0</v>
      </c>
      <c r="B196" s="180">
        <v>78.3898206659</v>
      </c>
      <c r="C196" s="180">
        <v>77.6680132147</v>
      </c>
      <c r="D196" s="180">
        <v>73.7461782263</v>
      </c>
      <c r="E196" s="180">
        <v>68.7968248559</v>
      </c>
      <c r="F196" s="180">
        <v>58.9500775274</v>
      </c>
      <c r="G196" s="180">
        <v>49.1289622729</v>
      </c>
      <c r="H196" s="180">
        <v>39.3887466181</v>
      </c>
      <c r="I196" s="180">
        <v>34.6401919343</v>
      </c>
      <c r="J196" s="180">
        <v>30.0339422399</v>
      </c>
      <c r="K196" s="180">
        <v>25.5685932226</v>
      </c>
      <c r="L196" s="180">
        <v>21.2588048379</v>
      </c>
      <c r="M196" s="180">
        <v>17.1355938551</v>
      </c>
      <c r="N196" s="180">
        <v>13.35163663</v>
      </c>
      <c r="O196" s="180">
        <v>9.9745264896</v>
      </c>
      <c r="P196" s="180">
        <v>7.17449491</v>
      </c>
      <c r="Q196" s="179">
        <v>5.0024403917</v>
      </c>
      <c r="R196" s="155"/>
      <c r="S196" s="155"/>
      <c r="T196" s="155"/>
      <c r="U196" s="155"/>
      <c r="V196" s="155"/>
      <c r="W196" s="155"/>
      <c r="X196" s="155"/>
      <c r="Y196" s="155"/>
      <c r="Z196" s="155"/>
    </row>
    <row r="197" ht="13.5" customHeight="1">
      <c r="A197" s="177">
        <v>2001.0</v>
      </c>
      <c r="B197" s="180">
        <v>78.5149246523</v>
      </c>
      <c r="C197" s="180">
        <v>77.7817921678</v>
      </c>
      <c r="D197" s="180">
        <v>73.8533768829</v>
      </c>
      <c r="E197" s="180">
        <v>68.90094876</v>
      </c>
      <c r="F197" s="180">
        <v>59.0288313778</v>
      </c>
      <c r="G197" s="180">
        <v>49.2150950895</v>
      </c>
      <c r="H197" s="180">
        <v>39.4822891998</v>
      </c>
      <c r="I197" s="180">
        <v>34.7417579051</v>
      </c>
      <c r="J197" s="180">
        <v>30.1148527501</v>
      </c>
      <c r="K197" s="180">
        <v>25.6474725154</v>
      </c>
      <c r="L197" s="180">
        <v>21.3464679388</v>
      </c>
      <c r="M197" s="180">
        <v>17.221282394</v>
      </c>
      <c r="N197" s="180">
        <v>13.4013770113</v>
      </c>
      <c r="O197" s="180">
        <v>10.0081582433</v>
      </c>
      <c r="P197" s="180">
        <v>7.2078285629</v>
      </c>
      <c r="Q197" s="179">
        <v>5.0470363418</v>
      </c>
      <c r="R197" s="155"/>
      <c r="S197" s="155"/>
      <c r="T197" s="155"/>
      <c r="U197" s="155"/>
      <c r="V197" s="155"/>
      <c r="W197" s="155"/>
      <c r="X197" s="155"/>
      <c r="Y197" s="155"/>
      <c r="Z197" s="155"/>
    </row>
    <row r="198" ht="13.5" customHeight="1">
      <c r="A198" s="177">
        <v>2002.0</v>
      </c>
      <c r="B198" s="180">
        <v>78.6968520681</v>
      </c>
      <c r="C198" s="180">
        <v>77.99476073</v>
      </c>
      <c r="D198" s="180">
        <v>74.0739489712</v>
      </c>
      <c r="E198" s="180">
        <v>69.115400529</v>
      </c>
      <c r="F198" s="180">
        <v>59.2466379529</v>
      </c>
      <c r="G198" s="180">
        <v>49.4248243793</v>
      </c>
      <c r="H198" s="180">
        <v>39.699868823</v>
      </c>
      <c r="I198" s="180">
        <v>34.9414448361</v>
      </c>
      <c r="J198" s="180">
        <v>30.3006431665</v>
      </c>
      <c r="K198" s="180">
        <v>25.8001526922</v>
      </c>
      <c r="L198" s="180">
        <v>21.4882972719</v>
      </c>
      <c r="M198" s="180">
        <v>17.3468603765</v>
      </c>
      <c r="N198" s="180">
        <v>13.497724159</v>
      </c>
      <c r="O198" s="180">
        <v>10.1048414017</v>
      </c>
      <c r="P198" s="180">
        <v>7.2373699275</v>
      </c>
      <c r="Q198" s="179">
        <v>5.0574464922</v>
      </c>
      <c r="R198" s="155"/>
      <c r="S198" s="155"/>
      <c r="T198" s="155"/>
      <c r="U198" s="155"/>
      <c r="V198" s="155"/>
      <c r="W198" s="155"/>
      <c r="X198" s="155"/>
      <c r="Y198" s="155"/>
      <c r="Z198" s="155"/>
    </row>
    <row r="199" ht="13.5" customHeight="1">
      <c r="A199" s="177">
        <v>2003.0</v>
      </c>
      <c r="B199" s="180">
        <v>78.6429714726</v>
      </c>
      <c r="C199" s="180">
        <v>77.9165439449</v>
      </c>
      <c r="D199" s="180">
        <v>73.9830757153</v>
      </c>
      <c r="E199" s="180">
        <v>69.019376044</v>
      </c>
      <c r="F199" s="180">
        <v>59.1370626667</v>
      </c>
      <c r="G199" s="180">
        <v>49.3061438255</v>
      </c>
      <c r="H199" s="180">
        <v>39.5767774713</v>
      </c>
      <c r="I199" s="180">
        <v>34.8189278109</v>
      </c>
      <c r="J199" s="180">
        <v>30.1853023114</v>
      </c>
      <c r="K199" s="180">
        <v>25.6984630251</v>
      </c>
      <c r="L199" s="180">
        <v>21.3974552291</v>
      </c>
      <c r="M199" s="180">
        <v>17.2930937214</v>
      </c>
      <c r="N199" s="180">
        <v>13.4384889039</v>
      </c>
      <c r="O199" s="180">
        <v>9.9873230303</v>
      </c>
      <c r="P199" s="180">
        <v>7.1047151728</v>
      </c>
      <c r="Q199" s="179">
        <v>4.8877710142</v>
      </c>
      <c r="R199" s="155"/>
      <c r="S199" s="155"/>
      <c r="T199" s="155"/>
      <c r="U199" s="155"/>
      <c r="V199" s="155"/>
      <c r="W199" s="155"/>
      <c r="X199" s="155"/>
      <c r="Y199" s="155"/>
      <c r="Z199" s="155"/>
    </row>
    <row r="200" ht="13.5" customHeight="1">
      <c r="A200" s="177">
        <v>2004.0</v>
      </c>
      <c r="B200" s="180">
        <v>79.2042151889</v>
      </c>
      <c r="C200" s="180">
        <v>78.4696581421</v>
      </c>
      <c r="D200" s="180">
        <v>74.5351769675</v>
      </c>
      <c r="E200" s="180">
        <v>69.5756396829</v>
      </c>
      <c r="F200" s="180">
        <v>59.6939776506</v>
      </c>
      <c r="G200" s="180">
        <v>49.8406659392</v>
      </c>
      <c r="H200" s="180">
        <v>40.0968412577</v>
      </c>
      <c r="I200" s="180">
        <v>35.3364570143</v>
      </c>
      <c r="J200" s="180">
        <v>30.6886572694</v>
      </c>
      <c r="K200" s="180">
        <v>26.1713581856</v>
      </c>
      <c r="L200" s="180">
        <v>21.8228656123</v>
      </c>
      <c r="M200" s="180">
        <v>17.6821662832</v>
      </c>
      <c r="N200" s="180">
        <v>13.8075898471</v>
      </c>
      <c r="O200" s="180">
        <v>10.3216791369</v>
      </c>
      <c r="P200" s="180">
        <v>7.3841407892</v>
      </c>
      <c r="Q200" s="179">
        <v>5.1190976665</v>
      </c>
      <c r="R200" s="155"/>
      <c r="S200" s="155"/>
      <c r="T200" s="155"/>
      <c r="U200" s="155"/>
      <c r="V200" s="155"/>
      <c r="W200" s="155"/>
      <c r="X200" s="155"/>
      <c r="Y200" s="155"/>
      <c r="Z200" s="155"/>
    </row>
    <row r="201" ht="13.5" customHeight="1">
      <c r="A201" s="177">
        <v>2005.0</v>
      </c>
      <c r="B201" s="180">
        <v>79.3439895802</v>
      </c>
      <c r="C201" s="180">
        <v>78.5654522745</v>
      </c>
      <c r="D201" s="180">
        <v>74.6260302548</v>
      </c>
      <c r="E201" s="180">
        <v>69.6708239689</v>
      </c>
      <c r="F201" s="180">
        <v>59.8043241739</v>
      </c>
      <c r="G201" s="180">
        <v>49.9682181881</v>
      </c>
      <c r="H201" s="180">
        <v>40.2221582794</v>
      </c>
      <c r="I201" s="180">
        <v>35.4536519621</v>
      </c>
      <c r="J201" s="180">
        <v>30.809608028</v>
      </c>
      <c r="K201" s="180">
        <v>26.3058302636</v>
      </c>
      <c r="L201" s="180">
        <v>21.9696154645</v>
      </c>
      <c r="M201" s="180">
        <v>17.8318142552</v>
      </c>
      <c r="N201" s="180">
        <v>13.9491008079</v>
      </c>
      <c r="O201" s="180">
        <v>10.4462292137</v>
      </c>
      <c r="P201" s="180">
        <v>7.511823522</v>
      </c>
      <c r="Q201" s="179">
        <v>5.3003558085</v>
      </c>
      <c r="R201" s="155"/>
      <c r="S201" s="155"/>
      <c r="T201" s="155"/>
      <c r="U201" s="155"/>
      <c r="V201" s="155"/>
      <c r="W201" s="155"/>
      <c r="X201" s="155"/>
      <c r="Y201" s="155"/>
      <c r="Z201" s="155"/>
    </row>
    <row r="202" ht="13.5" customHeight="1">
      <c r="A202" s="177">
        <v>2006.0</v>
      </c>
      <c r="B202" s="180">
        <v>79.8501110076</v>
      </c>
      <c r="C202" s="180">
        <v>79.0677396464</v>
      </c>
      <c r="D202" s="180">
        <v>75.1254650559</v>
      </c>
      <c r="E202" s="180">
        <v>70.1577019045</v>
      </c>
      <c r="F202" s="180">
        <v>60.239406499</v>
      </c>
      <c r="G202" s="180">
        <v>50.3872219695</v>
      </c>
      <c r="H202" s="180">
        <v>40.6359882439</v>
      </c>
      <c r="I202" s="180">
        <v>35.8731843236</v>
      </c>
      <c r="J202" s="180">
        <v>31.2098637059</v>
      </c>
      <c r="K202" s="180">
        <v>26.6820413818</v>
      </c>
      <c r="L202" s="180">
        <v>22.3356837213</v>
      </c>
      <c r="M202" s="180">
        <v>18.207840747</v>
      </c>
      <c r="N202" s="180">
        <v>14.2886674692</v>
      </c>
      <c r="O202" s="180">
        <v>10.7093740802</v>
      </c>
      <c r="P202" s="180">
        <v>7.6710441898</v>
      </c>
      <c r="Q202" s="179">
        <v>5.2962805958</v>
      </c>
      <c r="R202" s="155"/>
      <c r="S202" s="155"/>
      <c r="T202" s="155"/>
      <c r="U202" s="155"/>
      <c r="V202" s="155"/>
      <c r="W202" s="155"/>
      <c r="X202" s="155"/>
      <c r="Y202" s="155"/>
      <c r="Z202" s="155"/>
    </row>
    <row r="203" ht="13.5" customHeight="1">
      <c r="A203" s="177">
        <v>2007.0</v>
      </c>
      <c r="B203" s="180">
        <v>80.0554464978</v>
      </c>
      <c r="C203" s="180">
        <v>79.2671188786</v>
      </c>
      <c r="D203" s="180">
        <v>75.3234210656</v>
      </c>
      <c r="E203" s="180">
        <v>70.3586279988</v>
      </c>
      <c r="F203" s="180">
        <v>60.4611588464</v>
      </c>
      <c r="G203" s="180">
        <v>50.5924894602</v>
      </c>
      <c r="H203" s="180">
        <v>40.8205882861</v>
      </c>
      <c r="I203" s="180">
        <v>36.0597265174</v>
      </c>
      <c r="J203" s="180">
        <v>31.3817134971</v>
      </c>
      <c r="K203" s="180">
        <v>26.8501129116</v>
      </c>
      <c r="L203" s="180">
        <v>22.4920529118</v>
      </c>
      <c r="M203" s="180">
        <v>18.3422256554</v>
      </c>
      <c r="N203" s="180">
        <v>14.4093662925</v>
      </c>
      <c r="O203" s="180">
        <v>10.8131633284</v>
      </c>
      <c r="P203" s="180">
        <v>7.7624327864</v>
      </c>
      <c r="Q203" s="179">
        <v>5.3628959206</v>
      </c>
      <c r="R203" s="155"/>
      <c r="S203" s="155"/>
      <c r="T203" s="155"/>
      <c r="U203" s="155"/>
      <c r="V203" s="155"/>
      <c r="W203" s="155"/>
      <c r="X203" s="155"/>
      <c r="Y203" s="155"/>
      <c r="Z203" s="155"/>
    </row>
    <row r="204" ht="13.5" customHeight="1">
      <c r="A204" s="177">
        <v>2008.0</v>
      </c>
      <c r="B204" s="182">
        <v>80.2943482573</v>
      </c>
      <c r="C204" s="183">
        <v>79.4873785239</v>
      </c>
      <c r="D204" s="182">
        <v>75.537558463</v>
      </c>
      <c r="E204" s="182">
        <v>70.5659247491</v>
      </c>
      <c r="F204" s="182">
        <v>60.669245406</v>
      </c>
      <c r="G204" s="182">
        <v>50.8215459546</v>
      </c>
      <c r="H204" s="182">
        <v>41.0598933127</v>
      </c>
      <c r="I204" s="182">
        <v>36.2826874579</v>
      </c>
      <c r="J204" s="182">
        <v>31.6057394983</v>
      </c>
      <c r="K204" s="182">
        <v>27.0835502703</v>
      </c>
      <c r="L204" s="182">
        <v>22.7388438665</v>
      </c>
      <c r="M204" s="182">
        <v>18.5719692203</v>
      </c>
      <c r="N204" s="182">
        <v>14.6165380568</v>
      </c>
      <c r="O204" s="182">
        <v>10.9856212818</v>
      </c>
      <c r="P204" s="182">
        <v>7.8451819496</v>
      </c>
      <c r="Q204" s="179">
        <v>5.4037570633</v>
      </c>
      <c r="R204" s="155"/>
      <c r="S204" s="155"/>
      <c r="T204" s="155"/>
      <c r="U204" s="155"/>
      <c r="V204" s="155"/>
      <c r="W204" s="155"/>
      <c r="X204" s="155"/>
      <c r="Y204" s="155"/>
      <c r="Z204" s="155"/>
    </row>
    <row r="205" ht="13.5" customHeight="1">
      <c r="A205" s="177">
        <v>2009.0</v>
      </c>
      <c r="B205" s="182">
        <v>80.3025748223</v>
      </c>
      <c r="C205" s="183">
        <v>79.5170618283</v>
      </c>
      <c r="D205" s="182">
        <v>75.5691612589</v>
      </c>
      <c r="E205" s="182">
        <v>70.6089363349</v>
      </c>
      <c r="F205" s="182">
        <v>60.7125190606</v>
      </c>
      <c r="G205" s="182">
        <v>50.8693813113</v>
      </c>
      <c r="H205" s="182">
        <v>41.1071596167</v>
      </c>
      <c r="I205" s="182">
        <v>36.3203733913</v>
      </c>
      <c r="J205" s="182">
        <v>31.6449731115</v>
      </c>
      <c r="K205" s="182">
        <v>27.0942142286</v>
      </c>
      <c r="L205" s="182">
        <v>22.7071880602</v>
      </c>
      <c r="M205" s="182">
        <v>18.5309155886</v>
      </c>
      <c r="N205" s="182">
        <v>14.5811995334</v>
      </c>
      <c r="O205" s="182">
        <v>10.9397654707</v>
      </c>
      <c r="P205" s="182">
        <v>7.810163663</v>
      </c>
      <c r="Q205" s="179">
        <v>5.3491566407</v>
      </c>
      <c r="R205" s="155"/>
      <c r="S205" s="155"/>
      <c r="T205" s="155"/>
      <c r="U205" s="155"/>
      <c r="V205" s="155"/>
      <c r="W205" s="155"/>
      <c r="X205" s="155"/>
      <c r="Y205" s="155"/>
      <c r="Z205" s="155"/>
    </row>
    <row r="206" ht="13.5" customHeight="1">
      <c r="A206" s="177">
        <v>2010.0</v>
      </c>
      <c r="B206" s="182">
        <v>80.631133236</v>
      </c>
      <c r="C206" s="183">
        <v>79.8281149396</v>
      </c>
      <c r="D206" s="182">
        <v>75.8821921036</v>
      </c>
      <c r="E206" s="182">
        <v>70.9226605575</v>
      </c>
      <c r="F206" s="182">
        <v>61.0273883274</v>
      </c>
      <c r="G206" s="182">
        <v>51.1702127298</v>
      </c>
      <c r="H206" s="182">
        <v>41.3825288523</v>
      </c>
      <c r="I206" s="182">
        <v>36.5856720031</v>
      </c>
      <c r="J206" s="182">
        <v>31.9014093743</v>
      </c>
      <c r="K206" s="182">
        <v>27.3465310665</v>
      </c>
      <c r="L206" s="182">
        <v>22.9481784655</v>
      </c>
      <c r="M206" s="182">
        <v>18.7486726562</v>
      </c>
      <c r="N206" s="182">
        <v>14.805852799</v>
      </c>
      <c r="O206" s="182">
        <v>11.167537784</v>
      </c>
      <c r="P206" s="182">
        <v>7.9656103847</v>
      </c>
      <c r="Q206" s="179">
        <v>5.4344688847</v>
      </c>
      <c r="R206" s="155"/>
      <c r="S206" s="155"/>
      <c r="T206" s="155"/>
      <c r="U206" s="155"/>
      <c r="V206" s="155"/>
      <c r="W206" s="155"/>
      <c r="X206" s="155"/>
      <c r="Y206" s="155"/>
      <c r="Z206" s="155"/>
    </row>
    <row r="207" ht="13.5" customHeight="1">
      <c r="A207" s="177">
        <v>2011.0</v>
      </c>
      <c r="B207" s="182">
        <v>80.8332229218</v>
      </c>
      <c r="C207" s="183">
        <v>80.0136278051</v>
      </c>
      <c r="D207" s="182">
        <v>76.0533053822</v>
      </c>
      <c r="E207" s="182">
        <v>71.0795531486</v>
      </c>
      <c r="F207" s="182">
        <v>61.1977093545</v>
      </c>
      <c r="G207" s="182">
        <v>51.350507189</v>
      </c>
      <c r="H207" s="182">
        <v>41.5808940871</v>
      </c>
      <c r="I207" s="182">
        <v>36.7894278821</v>
      </c>
      <c r="J207" s="182">
        <v>32.0872336029</v>
      </c>
      <c r="K207" s="182">
        <v>27.5081781437</v>
      </c>
      <c r="L207" s="182">
        <v>23.1079277463</v>
      </c>
      <c r="M207" s="182">
        <v>18.9133650905</v>
      </c>
      <c r="N207" s="182">
        <v>14.9644573564</v>
      </c>
      <c r="O207" s="182">
        <v>11.3037121931</v>
      </c>
      <c r="P207" s="182">
        <v>8.076613924</v>
      </c>
      <c r="Q207" s="179">
        <v>5.5092533625</v>
      </c>
      <c r="R207" s="155"/>
      <c r="S207" s="155"/>
      <c r="T207" s="155"/>
      <c r="U207" s="155"/>
      <c r="V207" s="155"/>
      <c r="W207" s="155"/>
      <c r="X207" s="155"/>
      <c r="Y207" s="155"/>
      <c r="Z207" s="155"/>
    </row>
    <row r="208" ht="13.5" customHeight="1">
      <c r="A208" s="177">
        <v>2012.0</v>
      </c>
      <c r="B208" s="182">
        <v>80.9939649002</v>
      </c>
      <c r="C208" s="183">
        <v>80.1830946984</v>
      </c>
      <c r="D208" s="182">
        <v>76.213244601</v>
      </c>
      <c r="E208" s="182">
        <v>71.2549894076</v>
      </c>
      <c r="F208" s="182">
        <v>61.3554043157</v>
      </c>
      <c r="G208" s="182">
        <v>51.4959138303</v>
      </c>
      <c r="H208" s="182">
        <v>41.7149088483</v>
      </c>
      <c r="I208" s="182">
        <v>36.9120278534</v>
      </c>
      <c r="J208" s="182">
        <v>32.2143600897</v>
      </c>
      <c r="K208" s="182">
        <v>27.6386388489</v>
      </c>
      <c r="L208" s="182">
        <v>23.2344171298</v>
      </c>
      <c r="M208" s="182">
        <v>19.0364916996</v>
      </c>
      <c r="N208" s="182">
        <v>15.0720545435</v>
      </c>
      <c r="O208" s="182">
        <v>11.3937309309</v>
      </c>
      <c r="P208" s="182">
        <v>8.1616205626</v>
      </c>
      <c r="Q208" s="179">
        <v>5.6073194005</v>
      </c>
      <c r="R208" s="155"/>
      <c r="S208" s="155"/>
      <c r="T208" s="155"/>
      <c r="U208" s="155"/>
      <c r="V208" s="155"/>
      <c r="W208" s="155"/>
      <c r="X208" s="155"/>
      <c r="Y208" s="155"/>
      <c r="Z208" s="155"/>
    </row>
    <row r="209" ht="13.5" customHeight="1">
      <c r="A209" s="177">
        <v>2013.0</v>
      </c>
      <c r="B209" s="182">
        <v>81.1573956667</v>
      </c>
      <c r="C209" s="184">
        <v>80.3221814048</v>
      </c>
      <c r="D209" s="184">
        <v>76.3629419863</v>
      </c>
      <c r="E209" s="184">
        <v>71.3902422233</v>
      </c>
      <c r="F209" s="184">
        <v>61.4681636854</v>
      </c>
      <c r="G209" s="184">
        <v>51.6202647427</v>
      </c>
      <c r="H209" s="184">
        <v>41.830721848</v>
      </c>
      <c r="I209" s="184">
        <v>37.0176315708</v>
      </c>
      <c r="J209" s="184">
        <v>32.3063966223</v>
      </c>
      <c r="K209" s="184">
        <v>27.7268533766</v>
      </c>
      <c r="L209" s="184">
        <v>23.3090991094</v>
      </c>
      <c r="M209" s="184">
        <v>19.117562655</v>
      </c>
      <c r="N209" s="184">
        <v>15.1731675403</v>
      </c>
      <c r="O209" s="184">
        <v>11.500721751</v>
      </c>
      <c r="P209" s="184">
        <v>8.2366331788</v>
      </c>
      <c r="Q209" s="179">
        <v>5.6380095501</v>
      </c>
      <c r="R209" s="155"/>
      <c r="S209" s="155"/>
      <c r="T209" s="155"/>
      <c r="U209" s="155"/>
      <c r="V209" s="155"/>
      <c r="W209" s="155"/>
      <c r="X209" s="155"/>
      <c r="Y209" s="155"/>
      <c r="Z209" s="155"/>
    </row>
    <row r="210" ht="13.5" customHeight="1">
      <c r="A210" s="177">
        <v>2014.0</v>
      </c>
      <c r="B210" s="182">
        <v>81.7288420906</v>
      </c>
      <c r="C210" s="184">
        <v>80.8988716572</v>
      </c>
      <c r="D210" s="184">
        <v>76.9481452755</v>
      </c>
      <c r="E210" s="184">
        <v>71.9773298233</v>
      </c>
      <c r="F210" s="184">
        <v>62.0518015984</v>
      </c>
      <c r="G210" s="184">
        <v>52.1911815328</v>
      </c>
      <c r="H210" s="184">
        <v>42.3973283389</v>
      </c>
      <c r="I210" s="184">
        <v>37.584582678</v>
      </c>
      <c r="J210" s="184">
        <v>32.8683761996</v>
      </c>
      <c r="K210" s="184">
        <v>28.2672829751</v>
      </c>
      <c r="L210" s="184">
        <v>23.8209090509</v>
      </c>
      <c r="M210" s="184">
        <v>19.5768567086</v>
      </c>
      <c r="N210" s="184">
        <v>15.5795146397</v>
      </c>
      <c r="O210" s="184">
        <v>11.8515675684</v>
      </c>
      <c r="P210" s="184">
        <v>8.5319619215</v>
      </c>
      <c r="Q210" s="179">
        <v>5.855256856</v>
      </c>
      <c r="R210" s="155"/>
      <c r="S210" s="155"/>
      <c r="T210" s="155"/>
      <c r="U210" s="155"/>
      <c r="V210" s="155"/>
      <c r="W210" s="155"/>
      <c r="X210" s="155"/>
      <c r="Y210" s="155"/>
      <c r="Z210" s="155"/>
    </row>
    <row r="211" ht="13.5" customHeight="1">
      <c r="A211" s="177">
        <v>2015.0</v>
      </c>
      <c r="B211" s="182">
        <v>81.4535557999</v>
      </c>
      <c r="C211" s="184">
        <v>80.6109596042</v>
      </c>
      <c r="D211" s="184">
        <v>76.6530302331</v>
      </c>
      <c r="E211" s="184">
        <v>71.686697692</v>
      </c>
      <c r="F211" s="184">
        <v>61.7866703166</v>
      </c>
      <c r="G211" s="184">
        <v>51.923781991</v>
      </c>
      <c r="H211" s="184">
        <v>42.1313009205</v>
      </c>
      <c r="I211" s="184">
        <v>37.3130446968</v>
      </c>
      <c r="J211" s="184">
        <v>32.5837432355</v>
      </c>
      <c r="K211" s="184">
        <v>27.9777988992</v>
      </c>
      <c r="L211" s="184">
        <v>23.5176832833</v>
      </c>
      <c r="M211" s="184">
        <v>19.2633025832</v>
      </c>
      <c r="N211" s="184">
        <v>15.2788795337</v>
      </c>
      <c r="O211" s="184">
        <v>11.5716571099</v>
      </c>
      <c r="P211" s="184">
        <v>8.2568079895</v>
      </c>
      <c r="Q211" s="179">
        <v>5.617019351</v>
      </c>
      <c r="R211" s="155"/>
      <c r="S211" s="155"/>
      <c r="T211" s="155"/>
      <c r="U211" s="155"/>
      <c r="V211" s="155"/>
      <c r="W211" s="155"/>
      <c r="X211" s="155"/>
      <c r="Y211" s="155"/>
      <c r="Z211" s="155"/>
    </row>
    <row r="212" ht="13.5" customHeight="1">
      <c r="A212" s="177">
        <v>2016.0</v>
      </c>
      <c r="B212" s="182">
        <v>81.8260870838</v>
      </c>
      <c r="C212" s="184">
        <v>81.0289569736</v>
      </c>
      <c r="D212" s="184">
        <v>77.0807362616</v>
      </c>
      <c r="E212" s="184">
        <v>72.1053396649</v>
      </c>
      <c r="F212" s="184">
        <v>62.2003330012</v>
      </c>
      <c r="G212" s="184">
        <v>52.3459098086</v>
      </c>
      <c r="H212" s="184">
        <v>42.5814137294</v>
      </c>
      <c r="I212" s="184">
        <v>37.7696390877</v>
      </c>
      <c r="J212" s="184">
        <v>33.0501864985</v>
      </c>
      <c r="K212" s="184">
        <v>28.4354634417</v>
      </c>
      <c r="L212" s="184">
        <v>23.9788638657</v>
      </c>
      <c r="M212" s="184">
        <v>19.7020852991</v>
      </c>
      <c r="N212" s="184">
        <v>15.6783609556</v>
      </c>
      <c r="O212" s="184">
        <v>11.9565759468</v>
      </c>
      <c r="P212" s="184">
        <v>8.6533970452</v>
      </c>
      <c r="Q212" s="179">
        <v>5.9662587447</v>
      </c>
      <c r="R212" s="155"/>
      <c r="S212" s="155"/>
      <c r="T212" s="155"/>
      <c r="U212" s="155"/>
      <c r="V212" s="155"/>
      <c r="W212" s="155"/>
      <c r="X212" s="155"/>
      <c r="Y212" s="155"/>
      <c r="Z212" s="155"/>
    </row>
    <row r="213" ht="13.5" customHeight="1">
      <c r="A213" s="177">
        <v>2017.0</v>
      </c>
      <c r="B213" s="182">
        <v>81.8451273946</v>
      </c>
      <c r="C213" s="184">
        <v>81.0242307497</v>
      </c>
      <c r="D213" s="184">
        <v>77.0691881158</v>
      </c>
      <c r="E213" s="184">
        <v>72.0930847272</v>
      </c>
      <c r="F213" s="184">
        <v>62.1802894959</v>
      </c>
      <c r="G213" s="184">
        <v>52.3076393953</v>
      </c>
      <c r="H213" s="184">
        <v>42.5182235809</v>
      </c>
      <c r="I213" s="184">
        <v>37.6906282723</v>
      </c>
      <c r="J213" s="184">
        <v>32.9575053755</v>
      </c>
      <c r="K213" s="184">
        <v>28.3339136699</v>
      </c>
      <c r="L213" s="184">
        <v>23.8728103933</v>
      </c>
      <c r="M213" s="184">
        <v>19.6189598603</v>
      </c>
      <c r="N213" s="184">
        <v>15.6020852795</v>
      </c>
      <c r="O213" s="184">
        <v>11.8905334685</v>
      </c>
      <c r="P213" s="184">
        <v>8.5821687947</v>
      </c>
      <c r="Q213" s="179">
        <v>5.8907977555</v>
      </c>
      <c r="R213" s="155"/>
      <c r="S213" s="155"/>
      <c r="T213" s="155"/>
      <c r="U213" s="155"/>
      <c r="V213" s="155"/>
      <c r="W213" s="155"/>
      <c r="X213" s="155"/>
      <c r="Y213" s="155"/>
      <c r="Z213" s="155"/>
    </row>
    <row r="214" ht="13.5" customHeight="1">
      <c r="A214" s="177">
        <v>2018.0</v>
      </c>
      <c r="B214" s="182">
        <v>81.891750582</v>
      </c>
      <c r="C214" s="184">
        <v>81.087088669</v>
      </c>
      <c r="D214" s="184">
        <v>77.1321475434</v>
      </c>
      <c r="E214" s="184">
        <v>72.1678808405</v>
      </c>
      <c r="F214" s="184">
        <v>62.2449704344</v>
      </c>
      <c r="G214" s="184">
        <v>52.3909227497</v>
      </c>
      <c r="H214" s="184">
        <v>42.6073162198</v>
      </c>
      <c r="I214" s="184">
        <v>37.7774056526</v>
      </c>
      <c r="J214" s="184">
        <v>33.046182708</v>
      </c>
      <c r="K214" s="184">
        <v>28.4096807367</v>
      </c>
      <c r="L214" s="184">
        <v>23.940323448</v>
      </c>
      <c r="M214" s="184">
        <v>19.7091415509</v>
      </c>
      <c r="N214" s="184">
        <v>15.6945590102</v>
      </c>
      <c r="O214" s="184">
        <v>11.9963995166</v>
      </c>
      <c r="P214" s="184">
        <v>8.6394338127</v>
      </c>
      <c r="Q214" s="179">
        <v>5.8507699118</v>
      </c>
      <c r="R214" s="155"/>
      <c r="S214" s="155"/>
      <c r="T214" s="155"/>
      <c r="U214" s="155"/>
      <c r="V214" s="155"/>
      <c r="W214" s="155"/>
      <c r="X214" s="155"/>
      <c r="Y214" s="155"/>
      <c r="Z214" s="155"/>
    </row>
    <row r="215" ht="13.5" customHeight="1">
      <c r="A215" s="177">
        <v>2019.0</v>
      </c>
      <c r="B215" s="182">
        <v>82.1014818384</v>
      </c>
      <c r="C215" s="184">
        <v>81.2843907954</v>
      </c>
      <c r="D215" s="184">
        <v>77.3273995451</v>
      </c>
      <c r="E215" s="184">
        <v>72.3599382184</v>
      </c>
      <c r="F215" s="184">
        <v>62.4557980776</v>
      </c>
      <c r="G215" s="184">
        <v>52.6130483181</v>
      </c>
      <c r="H215" s="184">
        <v>42.8418506013</v>
      </c>
      <c r="I215" s="184">
        <v>38.0290112682</v>
      </c>
      <c r="J215" s="184">
        <v>33.2905356422</v>
      </c>
      <c r="K215" s="184">
        <v>28.6623531229</v>
      </c>
      <c r="L215" s="184">
        <v>24.1956813103</v>
      </c>
      <c r="M215" s="184">
        <v>19.9411866071</v>
      </c>
      <c r="N215" s="184">
        <v>15.9025892466</v>
      </c>
      <c r="O215" s="184">
        <v>12.1584443346</v>
      </c>
      <c r="P215" s="184">
        <v>8.8207312582</v>
      </c>
      <c r="Q215" s="179">
        <v>6.0689023631</v>
      </c>
      <c r="R215" s="155"/>
      <c r="S215" s="155"/>
      <c r="T215" s="155"/>
      <c r="U215" s="155"/>
      <c r="V215" s="155"/>
      <c r="W215" s="155"/>
      <c r="X215" s="155"/>
      <c r="Y215" s="155"/>
      <c r="Z215" s="155"/>
    </row>
    <row r="216" ht="13.5" customHeight="1">
      <c r="A216" s="177">
        <v>2020.0</v>
      </c>
      <c r="B216" s="182">
        <v>81.3768895567</v>
      </c>
      <c r="C216" s="184">
        <v>80.5238146985</v>
      </c>
      <c r="D216" s="184">
        <v>76.5576254382</v>
      </c>
      <c r="E216" s="184">
        <v>71.5811732297</v>
      </c>
      <c r="F216" s="184">
        <v>61.6584540564</v>
      </c>
      <c r="G216" s="184">
        <v>51.7941487868</v>
      </c>
      <c r="H216" s="184">
        <v>42.0356020662</v>
      </c>
      <c r="I216" s="184">
        <v>37.219944281</v>
      </c>
      <c r="J216" s="184">
        <v>32.4935461328</v>
      </c>
      <c r="K216" s="184">
        <v>27.892624832</v>
      </c>
      <c r="L216" s="184">
        <v>23.4375264645</v>
      </c>
      <c r="M216" s="184">
        <v>19.1681059257</v>
      </c>
      <c r="N216" s="184">
        <v>15.1472184363</v>
      </c>
      <c r="O216" s="184">
        <v>11.4667451858</v>
      </c>
      <c r="P216" s="184">
        <v>8.2189360281</v>
      </c>
      <c r="Q216" s="179">
        <v>5.5943558872</v>
      </c>
      <c r="R216" s="155"/>
      <c r="S216" s="155"/>
      <c r="T216" s="155"/>
      <c r="U216" s="155"/>
      <c r="V216" s="155"/>
      <c r="W216" s="155"/>
      <c r="X216" s="155"/>
      <c r="Y216" s="155"/>
      <c r="Z216" s="155"/>
    </row>
    <row r="217" ht="13.5" customHeight="1">
      <c r="A217" s="185">
        <v>2021.0</v>
      </c>
      <c r="B217" s="182">
        <v>80.5085140627</v>
      </c>
      <c r="C217" s="184">
        <v>79.6570349023</v>
      </c>
      <c r="D217" s="184">
        <v>75.6900108136</v>
      </c>
      <c r="E217" s="184">
        <v>70.7240198706</v>
      </c>
      <c r="F217" s="184">
        <v>60.8001718139</v>
      </c>
      <c r="G217" s="184">
        <v>50.953886245</v>
      </c>
      <c r="H217" s="184">
        <v>41.233793981</v>
      </c>
      <c r="I217" s="184">
        <v>36.4522929738</v>
      </c>
      <c r="J217" s="184">
        <v>31.760554461</v>
      </c>
      <c r="K217" s="184">
        <v>27.1909211098</v>
      </c>
      <c r="L217" s="184">
        <v>22.7989129384</v>
      </c>
      <c r="M217" s="184">
        <v>18.6492811796</v>
      </c>
      <c r="N217" s="184">
        <v>14.7816310096</v>
      </c>
      <c r="O217" s="184">
        <v>11.26213109</v>
      </c>
      <c r="P217" s="184">
        <v>8.1669257716</v>
      </c>
      <c r="Q217" s="179">
        <v>5.6403173442</v>
      </c>
      <c r="R217" s="155"/>
      <c r="S217" s="155"/>
      <c r="T217" s="155"/>
      <c r="U217" s="155"/>
      <c r="V217" s="155"/>
      <c r="W217" s="155"/>
      <c r="X217" s="155"/>
      <c r="Y217" s="155"/>
      <c r="Z217" s="155"/>
    </row>
    <row r="218" ht="13.5" customHeight="1">
      <c r="A218" s="185">
        <v>2022.0</v>
      </c>
      <c r="B218" s="182">
        <v>82.01427879</v>
      </c>
      <c r="C218" s="184">
        <v>81.18096428</v>
      </c>
      <c r="D218" s="184">
        <v>77.22577293</v>
      </c>
      <c r="E218" s="184">
        <v>72.26317779</v>
      </c>
      <c r="F218" s="184">
        <v>62.36302878</v>
      </c>
      <c r="G218" s="184">
        <v>52.51406308</v>
      </c>
      <c r="H218" s="193">
        <v>42.74544551</v>
      </c>
      <c r="I218" s="193">
        <v>37.92823216</v>
      </c>
      <c r="J218" s="184">
        <v>33.19012353</v>
      </c>
      <c r="K218" s="184">
        <v>28.56709231</v>
      </c>
      <c r="L218" s="184">
        <v>24.0975725</v>
      </c>
      <c r="M218" s="184">
        <v>19.81389154</v>
      </c>
      <c r="N218" s="184">
        <v>15.75008638</v>
      </c>
      <c r="O218" s="184">
        <v>12.00361656</v>
      </c>
      <c r="P218" s="184">
        <v>8.69874145</v>
      </c>
      <c r="Q218" s="179">
        <v>5.980892523</v>
      </c>
      <c r="R218" s="155"/>
      <c r="S218" s="155"/>
      <c r="T218" s="155"/>
      <c r="U218" s="155"/>
      <c r="V218" s="155"/>
      <c r="W218" s="155"/>
      <c r="X218" s="155"/>
      <c r="Y218" s="155"/>
      <c r="Z218" s="155"/>
    </row>
    <row r="219" ht="13.5" customHeight="1">
      <c r="A219" s="155"/>
      <c r="B219" s="155"/>
      <c r="C219" s="155"/>
      <c r="D219" s="155"/>
      <c r="E219" s="155"/>
      <c r="F219" s="155"/>
      <c r="G219" s="155"/>
      <c r="H219" s="155"/>
      <c r="I219" s="155"/>
      <c r="J219" s="155"/>
      <c r="K219" s="155"/>
      <c r="L219" s="155"/>
      <c r="M219" s="155"/>
      <c r="N219" s="155"/>
      <c r="O219" s="155"/>
      <c r="P219" s="155"/>
      <c r="Q219" s="155"/>
      <c r="R219" s="155"/>
      <c r="S219" s="155"/>
      <c r="T219" s="155"/>
      <c r="U219" s="155"/>
      <c r="V219" s="155"/>
      <c r="W219" s="155"/>
      <c r="X219" s="155"/>
      <c r="Y219" s="155"/>
      <c r="Z219" s="155"/>
    </row>
    <row r="220" ht="13.5" customHeight="1">
      <c r="A220" s="181" t="s">
        <v>177</v>
      </c>
      <c r="B220" s="181"/>
      <c r="C220" s="181"/>
      <c r="D220" s="181"/>
      <c r="E220" s="181"/>
      <c r="F220" s="181"/>
      <c r="G220" s="181"/>
      <c r="H220" s="181"/>
      <c r="I220" s="181"/>
      <c r="J220" s="181"/>
      <c r="K220" s="181"/>
      <c r="L220" s="181"/>
      <c r="M220" s="181"/>
      <c r="N220" s="181"/>
      <c r="O220" s="181"/>
      <c r="P220" s="181"/>
      <c r="Q220" s="181"/>
      <c r="R220" s="181"/>
      <c r="S220" s="181"/>
      <c r="T220" s="155"/>
      <c r="U220" s="155"/>
      <c r="V220" s="181"/>
      <c r="W220" s="181"/>
      <c r="X220" s="181"/>
      <c r="Y220" s="181"/>
      <c r="Z220" s="181"/>
    </row>
    <row r="221" ht="13.5" customHeight="1">
      <c r="A221" s="194" t="s">
        <v>178</v>
      </c>
      <c r="B221" s="194"/>
      <c r="C221" s="194"/>
      <c r="D221" s="194"/>
      <c r="E221" s="194"/>
      <c r="F221" s="194"/>
      <c r="G221" s="194"/>
      <c r="H221" s="194"/>
      <c r="I221" s="194"/>
      <c r="J221" s="195"/>
      <c r="K221" s="195"/>
      <c r="L221" s="195"/>
      <c r="M221" s="195"/>
      <c r="N221" s="195"/>
      <c r="O221" s="195"/>
      <c r="P221" s="195"/>
      <c r="Q221" s="195"/>
      <c r="R221" s="195"/>
      <c r="S221" s="195"/>
      <c r="T221" s="195"/>
      <c r="U221" s="195"/>
      <c r="V221" s="195"/>
      <c r="W221" s="195"/>
      <c r="X221" s="195"/>
      <c r="Y221" s="195"/>
      <c r="Z221" s="195"/>
    </row>
    <row r="222" ht="15.75" customHeight="1"/>
    <row r="223" ht="13.5" customHeight="1">
      <c r="A223" s="155"/>
      <c r="B223" s="155"/>
      <c r="C223" s="155"/>
      <c r="D223" s="155"/>
      <c r="E223" s="155"/>
      <c r="F223" s="155"/>
      <c r="G223" s="155"/>
      <c r="H223" s="155"/>
      <c r="I223" s="155"/>
      <c r="J223" s="155"/>
      <c r="K223" s="155"/>
      <c r="L223" s="155"/>
      <c r="M223" s="155"/>
      <c r="N223" s="155"/>
      <c r="O223" s="155"/>
      <c r="P223" s="155"/>
      <c r="Q223" s="155"/>
      <c r="R223" s="155"/>
      <c r="S223" s="155"/>
      <c r="T223" s="155"/>
      <c r="U223" s="155"/>
      <c r="V223" s="155"/>
      <c r="W223" s="155"/>
      <c r="X223" s="155"/>
      <c r="Y223" s="155"/>
      <c r="Z223" s="155"/>
    </row>
    <row r="224" ht="13.5" customHeight="1">
      <c r="A224" s="155"/>
      <c r="B224" s="155"/>
      <c r="C224" s="155"/>
      <c r="D224" s="155"/>
      <c r="E224" s="155"/>
      <c r="F224" s="155"/>
      <c r="G224" s="155"/>
      <c r="H224" s="155"/>
      <c r="I224" s="155"/>
      <c r="J224" s="155"/>
      <c r="K224" s="155"/>
      <c r="L224" s="155"/>
      <c r="M224" s="155"/>
      <c r="N224" s="155"/>
      <c r="O224" s="155"/>
      <c r="P224" s="155"/>
      <c r="Q224" s="155"/>
      <c r="R224" s="155"/>
      <c r="S224" s="155"/>
      <c r="T224" s="155"/>
      <c r="U224" s="155"/>
      <c r="V224" s="155"/>
      <c r="W224" s="155"/>
      <c r="X224" s="155"/>
      <c r="Y224" s="155"/>
      <c r="Z224" s="155"/>
    </row>
    <row r="225" ht="13.5" customHeight="1">
      <c r="A225" s="155"/>
      <c r="B225" s="155"/>
      <c r="C225" s="155"/>
      <c r="D225" s="155"/>
      <c r="E225" s="155"/>
      <c r="F225" s="155"/>
      <c r="G225" s="155"/>
      <c r="H225" s="155"/>
      <c r="I225" s="155"/>
      <c r="J225" s="155"/>
      <c r="K225" s="155"/>
      <c r="L225" s="155"/>
      <c r="M225" s="155"/>
      <c r="N225" s="155"/>
      <c r="O225" s="155"/>
      <c r="P225" s="155"/>
      <c r="Q225" s="155"/>
      <c r="R225" s="155"/>
      <c r="S225" s="155"/>
      <c r="T225" s="155"/>
      <c r="U225" s="155"/>
      <c r="V225" s="155"/>
      <c r="W225" s="155"/>
      <c r="X225" s="155"/>
      <c r="Y225" s="155"/>
      <c r="Z225" s="155"/>
    </row>
    <row r="226" ht="13.5" customHeight="1">
      <c r="A226" s="155"/>
      <c r="B226" s="155"/>
      <c r="C226" s="155"/>
      <c r="D226" s="155"/>
      <c r="E226" s="155"/>
      <c r="F226" s="155"/>
      <c r="G226" s="155"/>
      <c r="H226" s="155"/>
      <c r="I226" s="155"/>
      <c r="J226" s="155"/>
      <c r="K226" s="155"/>
      <c r="L226" s="155"/>
      <c r="M226" s="155"/>
      <c r="N226" s="155"/>
      <c r="O226" s="155"/>
      <c r="P226" s="155"/>
      <c r="Q226" s="155"/>
      <c r="R226" s="155"/>
      <c r="S226" s="155"/>
      <c r="T226" s="155"/>
      <c r="U226" s="155"/>
      <c r="V226" s="155"/>
      <c r="W226" s="155"/>
      <c r="X226" s="155"/>
      <c r="Y226" s="155"/>
      <c r="Z226" s="155"/>
    </row>
    <row r="227" ht="13.5" customHeight="1">
      <c r="A227" s="155"/>
      <c r="B227" s="155"/>
      <c r="C227" s="155"/>
      <c r="D227" s="155"/>
      <c r="E227" s="155"/>
      <c r="F227" s="155"/>
      <c r="G227" s="155"/>
      <c r="H227" s="155"/>
      <c r="I227" s="155"/>
      <c r="J227" s="155"/>
      <c r="K227" s="155"/>
      <c r="L227" s="155"/>
      <c r="M227" s="155"/>
      <c r="N227" s="155"/>
      <c r="O227" s="155"/>
      <c r="P227" s="155"/>
      <c r="Q227" s="155"/>
      <c r="R227" s="155"/>
      <c r="S227" s="155"/>
      <c r="T227" s="155"/>
      <c r="U227" s="155"/>
      <c r="V227" s="155"/>
      <c r="W227" s="155"/>
      <c r="X227" s="155"/>
      <c r="Y227" s="155"/>
      <c r="Z227" s="155"/>
    </row>
    <row r="228" ht="13.5" customHeight="1">
      <c r="A228" s="155"/>
      <c r="B228" s="155"/>
      <c r="C228" s="155"/>
      <c r="D228" s="155"/>
      <c r="E228" s="155"/>
      <c r="F228" s="155"/>
      <c r="G228" s="155"/>
      <c r="H228" s="155"/>
      <c r="I228" s="155"/>
      <c r="J228" s="155"/>
      <c r="K228" s="155"/>
      <c r="L228" s="155"/>
      <c r="M228" s="155"/>
      <c r="N228" s="155"/>
      <c r="O228" s="155"/>
      <c r="P228" s="155"/>
      <c r="Q228" s="155"/>
      <c r="R228" s="155"/>
      <c r="S228" s="155"/>
      <c r="T228" s="155"/>
      <c r="U228" s="155"/>
      <c r="V228" s="155"/>
      <c r="W228" s="155"/>
      <c r="X228" s="155"/>
      <c r="Y228" s="155"/>
      <c r="Z228" s="155"/>
    </row>
    <row r="229" ht="13.5" customHeight="1">
      <c r="A229" s="155"/>
      <c r="B229" s="155"/>
      <c r="C229" s="155"/>
      <c r="D229" s="155"/>
      <c r="E229" s="155"/>
      <c r="F229" s="155"/>
      <c r="G229" s="155"/>
      <c r="H229" s="155"/>
      <c r="I229" s="155"/>
      <c r="J229" s="155"/>
      <c r="K229" s="155"/>
      <c r="L229" s="155"/>
      <c r="M229" s="155"/>
      <c r="N229" s="155"/>
      <c r="O229" s="155"/>
      <c r="P229" s="155"/>
      <c r="Q229" s="155"/>
      <c r="R229" s="155"/>
      <c r="S229" s="155"/>
      <c r="T229" s="155"/>
      <c r="U229" s="155"/>
      <c r="V229" s="155"/>
      <c r="W229" s="155"/>
      <c r="X229" s="155"/>
      <c r="Y229" s="155"/>
      <c r="Z229" s="155"/>
    </row>
    <row r="230" ht="13.5" customHeight="1">
      <c r="A230" s="155"/>
      <c r="B230" s="155"/>
      <c r="C230" s="155"/>
      <c r="D230" s="155"/>
      <c r="E230" s="155"/>
      <c r="F230" s="155"/>
      <c r="G230" s="155"/>
      <c r="H230" s="155"/>
      <c r="I230" s="155"/>
      <c r="J230" s="155"/>
      <c r="K230" s="155"/>
      <c r="L230" s="155"/>
      <c r="M230" s="155"/>
      <c r="N230" s="155"/>
      <c r="O230" s="155"/>
      <c r="P230" s="155"/>
      <c r="Q230" s="155"/>
      <c r="R230" s="155"/>
      <c r="S230" s="155"/>
      <c r="T230" s="155"/>
      <c r="U230" s="155"/>
      <c r="V230" s="155"/>
      <c r="W230" s="155"/>
      <c r="X230" s="155"/>
      <c r="Y230" s="155"/>
      <c r="Z230" s="155"/>
    </row>
    <row r="231" ht="13.5" customHeight="1">
      <c r="A231" s="155"/>
      <c r="B231" s="155"/>
      <c r="C231" s="155"/>
      <c r="D231" s="155"/>
      <c r="E231" s="155"/>
      <c r="F231" s="155"/>
      <c r="G231" s="155"/>
      <c r="H231" s="155"/>
      <c r="I231" s="155"/>
      <c r="J231" s="155"/>
      <c r="K231" s="155"/>
      <c r="L231" s="155"/>
      <c r="M231" s="155"/>
      <c r="N231" s="155"/>
      <c r="O231" s="155"/>
      <c r="P231" s="155"/>
      <c r="Q231" s="155"/>
      <c r="R231" s="155"/>
      <c r="S231" s="155"/>
      <c r="T231" s="155"/>
      <c r="U231" s="155"/>
      <c r="V231" s="155"/>
      <c r="W231" s="155"/>
      <c r="X231" s="155"/>
      <c r="Y231" s="155"/>
      <c r="Z231" s="155"/>
    </row>
    <row r="232" ht="13.5" customHeight="1">
      <c r="A232" s="155"/>
      <c r="B232" s="155"/>
      <c r="C232" s="155"/>
      <c r="D232" s="155"/>
      <c r="E232" s="155"/>
      <c r="F232" s="155"/>
      <c r="G232" s="155"/>
      <c r="H232" s="155"/>
      <c r="I232" s="155"/>
      <c r="J232" s="155"/>
      <c r="K232" s="155"/>
      <c r="L232" s="155"/>
      <c r="M232" s="155"/>
      <c r="N232" s="155"/>
      <c r="O232" s="155"/>
      <c r="P232" s="155"/>
      <c r="Q232" s="155"/>
      <c r="R232" s="155"/>
      <c r="S232" s="155"/>
      <c r="T232" s="155"/>
      <c r="U232" s="155"/>
      <c r="V232" s="155"/>
      <c r="W232" s="155"/>
      <c r="X232" s="155"/>
      <c r="Y232" s="155"/>
      <c r="Z232" s="155"/>
    </row>
    <row r="233" ht="13.5" customHeight="1">
      <c r="A233" s="155"/>
      <c r="B233" s="155"/>
      <c r="C233" s="155"/>
      <c r="D233" s="155"/>
      <c r="E233" s="155"/>
      <c r="F233" s="155"/>
      <c r="G233" s="155"/>
      <c r="H233" s="155"/>
      <c r="I233" s="155"/>
      <c r="J233" s="155"/>
      <c r="K233" s="155"/>
      <c r="L233" s="155"/>
      <c r="M233" s="155"/>
      <c r="N233" s="155"/>
      <c r="O233" s="155"/>
      <c r="P233" s="155"/>
      <c r="Q233" s="155"/>
      <c r="R233" s="155"/>
      <c r="S233" s="155"/>
      <c r="T233" s="155"/>
      <c r="U233" s="155"/>
      <c r="V233" s="155"/>
      <c r="W233" s="155"/>
      <c r="X233" s="155"/>
      <c r="Y233" s="155"/>
      <c r="Z233" s="155"/>
    </row>
    <row r="234" ht="13.5" customHeight="1">
      <c r="A234" s="155"/>
      <c r="B234" s="155"/>
      <c r="C234" s="155"/>
      <c r="D234" s="155"/>
      <c r="E234" s="155"/>
      <c r="F234" s="155"/>
      <c r="G234" s="155"/>
      <c r="H234" s="155"/>
      <c r="I234" s="155"/>
      <c r="J234" s="155"/>
      <c r="K234" s="155"/>
      <c r="L234" s="155"/>
      <c r="M234" s="155"/>
      <c r="N234" s="155"/>
      <c r="O234" s="155"/>
      <c r="P234" s="155"/>
      <c r="Q234" s="155"/>
      <c r="R234" s="155"/>
      <c r="S234" s="155"/>
      <c r="T234" s="155"/>
      <c r="U234" s="155"/>
      <c r="V234" s="155"/>
      <c r="W234" s="155"/>
      <c r="X234" s="155"/>
      <c r="Y234" s="155"/>
      <c r="Z234" s="155"/>
    </row>
    <row r="235" ht="13.5" customHeight="1">
      <c r="A235" s="155"/>
      <c r="B235" s="155"/>
      <c r="C235" s="155"/>
      <c r="D235" s="155"/>
      <c r="E235" s="155"/>
      <c r="F235" s="155"/>
      <c r="G235" s="155"/>
      <c r="H235" s="155"/>
      <c r="I235" s="155"/>
      <c r="J235" s="155"/>
      <c r="K235" s="155"/>
      <c r="L235" s="155"/>
      <c r="M235" s="155"/>
      <c r="N235" s="155"/>
      <c r="O235" s="155"/>
      <c r="P235" s="155"/>
      <c r="Q235" s="155"/>
      <c r="R235" s="155"/>
      <c r="S235" s="155"/>
      <c r="T235" s="155"/>
      <c r="U235" s="155"/>
      <c r="V235" s="155"/>
      <c r="W235" s="155"/>
      <c r="X235" s="155"/>
      <c r="Y235" s="155"/>
      <c r="Z235" s="155"/>
    </row>
    <row r="236" ht="13.5" customHeight="1">
      <c r="A236" s="155"/>
      <c r="B236" s="155"/>
      <c r="C236" s="155"/>
      <c r="D236" s="155"/>
      <c r="E236" s="155"/>
      <c r="F236" s="155"/>
      <c r="G236" s="155"/>
      <c r="H236" s="155"/>
      <c r="I236" s="155"/>
      <c r="J236" s="155"/>
      <c r="K236" s="155"/>
      <c r="L236" s="155"/>
      <c r="M236" s="155"/>
      <c r="N236" s="155"/>
      <c r="O236" s="155"/>
      <c r="P236" s="155"/>
      <c r="Q236" s="155"/>
      <c r="R236" s="155"/>
      <c r="S236" s="155"/>
      <c r="T236" s="155"/>
      <c r="U236" s="155"/>
      <c r="V236" s="155"/>
      <c r="W236" s="155"/>
      <c r="X236" s="155"/>
      <c r="Y236" s="155"/>
      <c r="Z236" s="155"/>
    </row>
    <row r="237" ht="13.5" customHeight="1">
      <c r="A237" s="155"/>
      <c r="B237" s="155"/>
      <c r="C237" s="155"/>
      <c r="D237" s="155"/>
      <c r="E237" s="155"/>
      <c r="F237" s="155"/>
      <c r="G237" s="155"/>
      <c r="H237" s="155"/>
      <c r="I237" s="155"/>
      <c r="J237" s="155"/>
      <c r="K237" s="155"/>
      <c r="L237" s="155"/>
      <c r="M237" s="155"/>
      <c r="N237" s="155"/>
      <c r="O237" s="155"/>
      <c r="P237" s="155"/>
      <c r="Q237" s="155"/>
      <c r="R237" s="155"/>
      <c r="S237" s="155"/>
      <c r="T237" s="155"/>
      <c r="U237" s="155"/>
      <c r="V237" s="155"/>
      <c r="W237" s="155"/>
      <c r="X237" s="155"/>
      <c r="Y237" s="155"/>
      <c r="Z237" s="155"/>
    </row>
    <row r="238" ht="13.5" customHeight="1">
      <c r="A238" s="155"/>
      <c r="B238" s="155"/>
      <c r="C238" s="155"/>
      <c r="D238" s="155"/>
      <c r="E238" s="155"/>
      <c r="F238" s="155"/>
      <c r="G238" s="155"/>
      <c r="H238" s="155"/>
      <c r="I238" s="155"/>
      <c r="J238" s="155"/>
      <c r="K238" s="155"/>
      <c r="L238" s="155"/>
      <c r="M238" s="155"/>
      <c r="N238" s="155"/>
      <c r="O238" s="155"/>
      <c r="P238" s="155"/>
      <c r="Q238" s="155"/>
      <c r="R238" s="155"/>
      <c r="S238" s="155"/>
      <c r="T238" s="155"/>
      <c r="U238" s="155"/>
      <c r="V238" s="155"/>
      <c r="W238" s="155"/>
      <c r="X238" s="155"/>
      <c r="Y238" s="155"/>
      <c r="Z238" s="155"/>
    </row>
    <row r="239" ht="13.5" customHeight="1">
      <c r="A239" s="155"/>
      <c r="B239" s="155"/>
      <c r="C239" s="155"/>
      <c r="D239" s="155"/>
      <c r="E239" s="155"/>
      <c r="F239" s="155"/>
      <c r="G239" s="155"/>
      <c r="H239" s="155"/>
      <c r="I239" s="155"/>
      <c r="J239" s="155"/>
      <c r="K239" s="155"/>
      <c r="L239" s="155"/>
      <c r="M239" s="155"/>
      <c r="N239" s="155"/>
      <c r="O239" s="155"/>
      <c r="P239" s="155"/>
      <c r="Q239" s="155"/>
      <c r="R239" s="155"/>
      <c r="S239" s="155"/>
      <c r="T239" s="155"/>
      <c r="U239" s="155"/>
      <c r="V239" s="155"/>
      <c r="W239" s="155"/>
      <c r="X239" s="155"/>
      <c r="Y239" s="155"/>
      <c r="Z239" s="155"/>
    </row>
    <row r="240" ht="13.5" customHeight="1">
      <c r="A240" s="155"/>
      <c r="B240" s="155"/>
      <c r="C240" s="155"/>
      <c r="D240" s="155"/>
      <c r="E240" s="155"/>
      <c r="F240" s="155"/>
      <c r="G240" s="155"/>
      <c r="H240" s="155"/>
      <c r="I240" s="155"/>
      <c r="J240" s="155"/>
      <c r="K240" s="155"/>
      <c r="L240" s="155"/>
      <c r="M240" s="155"/>
      <c r="N240" s="155"/>
      <c r="O240" s="155"/>
      <c r="P240" s="155"/>
      <c r="Q240" s="155"/>
      <c r="R240" s="155"/>
      <c r="S240" s="155"/>
      <c r="T240" s="155"/>
      <c r="U240" s="155"/>
      <c r="V240" s="155"/>
      <c r="W240" s="155"/>
      <c r="X240" s="155"/>
      <c r="Y240" s="155"/>
      <c r="Z240" s="155"/>
    </row>
    <row r="241" ht="13.5" customHeight="1">
      <c r="A241" s="155"/>
      <c r="B241" s="155"/>
      <c r="C241" s="155"/>
      <c r="D241" s="155"/>
      <c r="E241" s="155"/>
      <c r="F241" s="155"/>
      <c r="G241" s="155"/>
      <c r="H241" s="155"/>
      <c r="I241" s="155"/>
      <c r="J241" s="155"/>
      <c r="K241" s="155"/>
      <c r="L241" s="155"/>
      <c r="M241" s="155"/>
      <c r="N241" s="155"/>
      <c r="O241" s="155"/>
      <c r="P241" s="155"/>
      <c r="Q241" s="155"/>
      <c r="R241" s="155"/>
      <c r="S241" s="155"/>
      <c r="T241" s="155"/>
      <c r="U241" s="155"/>
      <c r="V241" s="155"/>
      <c r="W241" s="155"/>
      <c r="X241" s="155"/>
      <c r="Y241" s="155"/>
      <c r="Z241" s="155"/>
    </row>
    <row r="242" ht="13.5" customHeight="1">
      <c r="A242" s="155"/>
      <c r="B242" s="155"/>
      <c r="C242" s="155"/>
      <c r="D242" s="155"/>
      <c r="E242" s="155"/>
      <c r="F242" s="155"/>
      <c r="G242" s="155"/>
      <c r="H242" s="155"/>
      <c r="I242" s="155"/>
      <c r="J242" s="155"/>
      <c r="K242" s="155"/>
      <c r="L242" s="155"/>
      <c r="M242" s="155"/>
      <c r="N242" s="155"/>
      <c r="O242" s="155"/>
      <c r="P242" s="155"/>
      <c r="Q242" s="155"/>
      <c r="R242" s="155"/>
      <c r="S242" s="155"/>
      <c r="T242" s="155"/>
      <c r="U242" s="155"/>
      <c r="V242" s="155"/>
      <c r="W242" s="155"/>
      <c r="X242" s="155"/>
      <c r="Y242" s="155"/>
      <c r="Z242" s="155"/>
    </row>
    <row r="243" ht="13.5" customHeight="1">
      <c r="A243" s="155"/>
      <c r="B243" s="155"/>
      <c r="C243" s="155"/>
      <c r="D243" s="155"/>
      <c r="E243" s="155"/>
      <c r="F243" s="155"/>
      <c r="G243" s="155"/>
      <c r="H243" s="155"/>
      <c r="I243" s="155"/>
      <c r="J243" s="155"/>
      <c r="K243" s="155"/>
      <c r="L243" s="155"/>
      <c r="M243" s="155"/>
      <c r="N243" s="155"/>
      <c r="O243" s="155"/>
      <c r="P243" s="155"/>
      <c r="Q243" s="155"/>
      <c r="R243" s="155"/>
      <c r="S243" s="155"/>
      <c r="T243" s="155"/>
      <c r="U243" s="155"/>
      <c r="V243" s="155"/>
      <c r="W243" s="155"/>
      <c r="X243" s="155"/>
      <c r="Y243" s="155"/>
      <c r="Z243" s="155"/>
    </row>
    <row r="244" ht="13.5" customHeight="1">
      <c r="A244" s="155"/>
      <c r="B244" s="155"/>
      <c r="C244" s="155"/>
      <c r="D244" s="155"/>
      <c r="E244" s="155"/>
      <c r="F244" s="155"/>
      <c r="G244" s="155"/>
      <c r="H244" s="155"/>
      <c r="I244" s="155"/>
      <c r="J244" s="155"/>
      <c r="K244" s="155"/>
      <c r="L244" s="155"/>
      <c r="M244" s="155"/>
      <c r="N244" s="155"/>
      <c r="O244" s="155"/>
      <c r="P244" s="155"/>
      <c r="Q244" s="155"/>
      <c r="R244" s="155"/>
      <c r="S244" s="155"/>
      <c r="T244" s="155"/>
      <c r="U244" s="155"/>
      <c r="V244" s="155"/>
      <c r="W244" s="155"/>
      <c r="X244" s="155"/>
      <c r="Y244" s="155"/>
      <c r="Z244" s="155"/>
    </row>
    <row r="245" ht="13.5" customHeight="1">
      <c r="A245" s="155"/>
      <c r="B245" s="155"/>
      <c r="C245" s="155"/>
      <c r="D245" s="155"/>
      <c r="E245" s="155"/>
      <c r="F245" s="155"/>
      <c r="G245" s="155"/>
      <c r="H245" s="155"/>
      <c r="I245" s="155"/>
      <c r="J245" s="155"/>
      <c r="K245" s="155"/>
      <c r="L245" s="155"/>
      <c r="M245" s="155"/>
      <c r="N245" s="155"/>
      <c r="O245" s="155"/>
      <c r="P245" s="155"/>
      <c r="Q245" s="155"/>
      <c r="R245" s="155"/>
      <c r="S245" s="155"/>
      <c r="T245" s="155"/>
      <c r="U245" s="155"/>
      <c r="V245" s="155"/>
      <c r="W245" s="155"/>
      <c r="X245" s="155"/>
      <c r="Y245" s="155"/>
      <c r="Z245" s="155"/>
    </row>
    <row r="246" ht="13.5" customHeight="1">
      <c r="A246" s="155"/>
      <c r="B246" s="155"/>
      <c r="C246" s="155"/>
      <c r="D246" s="155"/>
      <c r="E246" s="155"/>
      <c r="F246" s="155"/>
      <c r="G246" s="155"/>
      <c r="H246" s="155"/>
      <c r="I246" s="155"/>
      <c r="J246" s="155"/>
      <c r="K246" s="155"/>
      <c r="L246" s="155"/>
      <c r="M246" s="155"/>
      <c r="N246" s="155"/>
      <c r="O246" s="155"/>
      <c r="P246" s="155"/>
      <c r="Q246" s="155"/>
      <c r="R246" s="155"/>
      <c r="S246" s="155"/>
      <c r="T246" s="155"/>
      <c r="U246" s="155"/>
      <c r="V246" s="155"/>
      <c r="W246" s="155"/>
      <c r="X246" s="155"/>
      <c r="Y246" s="155"/>
      <c r="Z246" s="155"/>
    </row>
    <row r="247" ht="13.5" customHeight="1">
      <c r="A247" s="155"/>
      <c r="B247" s="155"/>
      <c r="C247" s="155"/>
      <c r="D247" s="155"/>
      <c r="E247" s="155"/>
      <c r="F247" s="155"/>
      <c r="G247" s="155"/>
      <c r="H247" s="155"/>
      <c r="I247" s="155"/>
      <c r="J247" s="155"/>
      <c r="K247" s="155"/>
      <c r="L247" s="155"/>
      <c r="M247" s="155"/>
      <c r="N247" s="155"/>
      <c r="O247" s="155"/>
      <c r="P247" s="155"/>
      <c r="Q247" s="155"/>
      <c r="R247" s="155"/>
      <c r="S247" s="155"/>
      <c r="T247" s="155"/>
      <c r="U247" s="155"/>
      <c r="V247" s="155"/>
      <c r="W247" s="155"/>
      <c r="X247" s="155"/>
      <c r="Y247" s="155"/>
      <c r="Z247" s="155"/>
    </row>
    <row r="248" ht="13.5" customHeight="1">
      <c r="A248" s="155"/>
      <c r="B248" s="155"/>
      <c r="C248" s="155"/>
      <c r="D248" s="155"/>
      <c r="E248" s="155"/>
      <c r="F248" s="155"/>
      <c r="G248" s="155"/>
      <c r="H248" s="155"/>
      <c r="I248" s="155"/>
      <c r="J248" s="155"/>
      <c r="K248" s="155"/>
      <c r="L248" s="155"/>
      <c r="M248" s="155"/>
      <c r="N248" s="155"/>
      <c r="O248" s="155"/>
      <c r="P248" s="155"/>
      <c r="Q248" s="155"/>
      <c r="R248" s="155"/>
      <c r="S248" s="155"/>
      <c r="T248" s="155"/>
      <c r="U248" s="155"/>
      <c r="V248" s="155"/>
      <c r="W248" s="155"/>
      <c r="X248" s="155"/>
      <c r="Y248" s="155"/>
      <c r="Z248" s="155"/>
    </row>
    <row r="249" ht="13.5" customHeight="1">
      <c r="A249" s="155"/>
      <c r="B249" s="155"/>
      <c r="C249" s="155"/>
      <c r="D249" s="155"/>
      <c r="E249" s="155"/>
      <c r="F249" s="155"/>
      <c r="G249" s="155"/>
      <c r="H249" s="155"/>
      <c r="I249" s="155"/>
      <c r="J249" s="155"/>
      <c r="K249" s="155"/>
      <c r="L249" s="155"/>
      <c r="M249" s="155"/>
      <c r="N249" s="155"/>
      <c r="O249" s="155"/>
      <c r="P249" s="155"/>
      <c r="Q249" s="155"/>
      <c r="R249" s="155"/>
      <c r="S249" s="155"/>
      <c r="T249" s="155"/>
      <c r="U249" s="155"/>
      <c r="V249" s="155"/>
      <c r="W249" s="155"/>
      <c r="X249" s="155"/>
      <c r="Y249" s="155"/>
      <c r="Z249" s="155"/>
    </row>
    <row r="250" ht="13.5" customHeight="1">
      <c r="A250" s="155"/>
      <c r="B250" s="155"/>
      <c r="C250" s="155"/>
      <c r="D250" s="155"/>
      <c r="E250" s="155"/>
      <c r="F250" s="155"/>
      <c r="G250" s="155"/>
      <c r="H250" s="155"/>
      <c r="I250" s="155"/>
      <c r="J250" s="155"/>
      <c r="K250" s="155"/>
      <c r="L250" s="155"/>
      <c r="M250" s="155"/>
      <c r="N250" s="155"/>
      <c r="O250" s="155"/>
      <c r="P250" s="155"/>
      <c r="Q250" s="155"/>
      <c r="R250" s="155"/>
      <c r="S250" s="155"/>
      <c r="T250" s="155"/>
      <c r="U250" s="155"/>
      <c r="V250" s="155"/>
      <c r="W250" s="155"/>
      <c r="X250" s="155"/>
      <c r="Y250" s="155"/>
      <c r="Z250" s="155"/>
    </row>
    <row r="251" ht="13.5" customHeight="1">
      <c r="A251" s="155"/>
      <c r="B251" s="155"/>
      <c r="C251" s="155"/>
      <c r="D251" s="155"/>
      <c r="E251" s="155"/>
      <c r="F251" s="155"/>
      <c r="G251" s="155"/>
      <c r="H251" s="155"/>
      <c r="I251" s="155"/>
      <c r="J251" s="155"/>
      <c r="K251" s="155"/>
      <c r="L251" s="155"/>
      <c r="M251" s="155"/>
      <c r="N251" s="155"/>
      <c r="O251" s="155"/>
      <c r="P251" s="155"/>
      <c r="Q251" s="155"/>
      <c r="R251" s="155"/>
      <c r="S251" s="155"/>
      <c r="T251" s="155"/>
      <c r="U251" s="155"/>
      <c r="V251" s="155"/>
      <c r="W251" s="155"/>
      <c r="X251" s="155"/>
      <c r="Y251" s="155"/>
      <c r="Z251" s="155"/>
    </row>
    <row r="252" ht="13.5" customHeight="1">
      <c r="A252" s="155"/>
      <c r="B252" s="155"/>
      <c r="C252" s="155"/>
      <c r="D252" s="155"/>
      <c r="E252" s="155"/>
      <c r="F252" s="155"/>
      <c r="G252" s="155"/>
      <c r="H252" s="155"/>
      <c r="I252" s="155"/>
      <c r="J252" s="155"/>
      <c r="K252" s="155"/>
      <c r="L252" s="155"/>
      <c r="M252" s="155"/>
      <c r="N252" s="155"/>
      <c r="O252" s="155"/>
      <c r="P252" s="155"/>
      <c r="Q252" s="155"/>
      <c r="R252" s="155"/>
      <c r="S252" s="155"/>
      <c r="T252" s="155"/>
      <c r="U252" s="155"/>
      <c r="V252" s="155"/>
      <c r="W252" s="155"/>
      <c r="X252" s="155"/>
      <c r="Y252" s="155"/>
      <c r="Z252" s="155"/>
    </row>
    <row r="253" ht="13.5" customHeight="1">
      <c r="A253" s="155"/>
      <c r="B253" s="155"/>
      <c r="C253" s="155"/>
      <c r="D253" s="155"/>
      <c r="E253" s="155"/>
      <c r="F253" s="155"/>
      <c r="G253" s="155"/>
      <c r="H253" s="155"/>
      <c r="I253" s="155"/>
      <c r="J253" s="155"/>
      <c r="K253" s="155"/>
      <c r="L253" s="155"/>
      <c r="M253" s="155"/>
      <c r="N253" s="155"/>
      <c r="O253" s="155"/>
      <c r="P253" s="155"/>
      <c r="Q253" s="155"/>
      <c r="R253" s="155"/>
      <c r="S253" s="155"/>
      <c r="T253" s="155"/>
      <c r="U253" s="155"/>
      <c r="V253" s="155"/>
      <c r="W253" s="155"/>
      <c r="X253" s="155"/>
      <c r="Y253" s="155"/>
      <c r="Z253" s="155"/>
    </row>
    <row r="254" ht="13.5" customHeight="1">
      <c r="A254" s="155"/>
      <c r="B254" s="155"/>
      <c r="C254" s="155"/>
      <c r="D254" s="155"/>
      <c r="E254" s="155"/>
      <c r="F254" s="155"/>
      <c r="G254" s="155"/>
      <c r="H254" s="155"/>
      <c r="I254" s="155"/>
      <c r="J254" s="155"/>
      <c r="K254" s="155"/>
      <c r="L254" s="155"/>
      <c r="M254" s="155"/>
      <c r="N254" s="155"/>
      <c r="O254" s="155"/>
      <c r="P254" s="155"/>
      <c r="Q254" s="155"/>
      <c r="R254" s="155"/>
      <c r="S254" s="155"/>
      <c r="T254" s="155"/>
      <c r="U254" s="155"/>
      <c r="V254" s="155"/>
      <c r="W254" s="155"/>
      <c r="X254" s="155"/>
      <c r="Y254" s="155"/>
      <c r="Z254" s="155"/>
    </row>
    <row r="255" ht="13.5" customHeight="1">
      <c r="A255" s="155"/>
      <c r="B255" s="155"/>
      <c r="C255" s="155"/>
      <c r="D255" s="155"/>
      <c r="E255" s="155"/>
      <c r="F255" s="155"/>
      <c r="G255" s="155"/>
      <c r="H255" s="155"/>
      <c r="I255" s="155"/>
      <c r="J255" s="155"/>
      <c r="K255" s="155"/>
      <c r="L255" s="155"/>
      <c r="M255" s="155"/>
      <c r="N255" s="155"/>
      <c r="O255" s="155"/>
      <c r="P255" s="155"/>
      <c r="Q255" s="155"/>
      <c r="R255" s="155"/>
      <c r="S255" s="155"/>
      <c r="T255" s="155"/>
      <c r="U255" s="155"/>
      <c r="V255" s="155"/>
      <c r="W255" s="155"/>
      <c r="X255" s="155"/>
      <c r="Y255" s="155"/>
      <c r="Z255" s="155"/>
    </row>
    <row r="256" ht="13.5" customHeight="1">
      <c r="A256" s="155"/>
      <c r="B256" s="155"/>
      <c r="C256" s="155"/>
      <c r="D256" s="155"/>
      <c r="E256" s="155"/>
      <c r="F256" s="155"/>
      <c r="G256" s="155"/>
      <c r="H256" s="155"/>
      <c r="I256" s="155"/>
      <c r="J256" s="155"/>
      <c r="K256" s="155"/>
      <c r="L256" s="155"/>
      <c r="M256" s="155"/>
      <c r="N256" s="155"/>
      <c r="O256" s="155"/>
      <c r="P256" s="155"/>
      <c r="Q256" s="155"/>
      <c r="R256" s="155"/>
      <c r="S256" s="155"/>
      <c r="T256" s="155"/>
      <c r="U256" s="155"/>
      <c r="V256" s="155"/>
      <c r="W256" s="155"/>
      <c r="X256" s="155"/>
      <c r="Y256" s="155"/>
      <c r="Z256" s="155"/>
    </row>
    <row r="257" ht="13.5" customHeight="1">
      <c r="A257" s="155"/>
      <c r="B257" s="155"/>
      <c r="C257" s="155"/>
      <c r="D257" s="155"/>
      <c r="E257" s="155"/>
      <c r="F257" s="155"/>
      <c r="G257" s="155"/>
      <c r="H257" s="155"/>
      <c r="I257" s="155"/>
      <c r="J257" s="155"/>
      <c r="K257" s="155"/>
      <c r="L257" s="155"/>
      <c r="M257" s="155"/>
      <c r="N257" s="155"/>
      <c r="O257" s="155"/>
      <c r="P257" s="155"/>
      <c r="Q257" s="155"/>
      <c r="R257" s="155"/>
      <c r="S257" s="155"/>
      <c r="T257" s="155"/>
      <c r="U257" s="155"/>
      <c r="V257" s="155"/>
      <c r="W257" s="155"/>
      <c r="X257" s="155"/>
      <c r="Y257" s="155"/>
      <c r="Z257" s="155"/>
    </row>
    <row r="258" ht="13.5" customHeight="1">
      <c r="A258" s="155"/>
      <c r="B258" s="155"/>
      <c r="C258" s="155"/>
      <c r="D258" s="155"/>
      <c r="E258" s="155"/>
      <c r="F258" s="155"/>
      <c r="G258" s="155"/>
      <c r="H258" s="155"/>
      <c r="I258" s="155"/>
      <c r="J258" s="155"/>
      <c r="K258" s="155"/>
      <c r="L258" s="155"/>
      <c r="M258" s="155"/>
      <c r="N258" s="155"/>
      <c r="O258" s="155"/>
      <c r="P258" s="155"/>
      <c r="Q258" s="155"/>
      <c r="R258" s="155"/>
      <c r="S258" s="155"/>
      <c r="T258" s="155"/>
      <c r="U258" s="155"/>
      <c r="V258" s="155"/>
      <c r="W258" s="155"/>
      <c r="X258" s="155"/>
      <c r="Y258" s="155"/>
      <c r="Z258" s="155"/>
    </row>
    <row r="259" ht="13.5" customHeight="1">
      <c r="A259" s="155"/>
      <c r="B259" s="155"/>
      <c r="C259" s="155"/>
      <c r="D259" s="155"/>
      <c r="E259" s="155"/>
      <c r="F259" s="155"/>
      <c r="G259" s="155"/>
      <c r="H259" s="155"/>
      <c r="I259" s="155"/>
      <c r="J259" s="155"/>
      <c r="K259" s="155"/>
      <c r="L259" s="155"/>
      <c r="M259" s="155"/>
      <c r="N259" s="155"/>
      <c r="O259" s="155"/>
      <c r="P259" s="155"/>
      <c r="Q259" s="155"/>
      <c r="R259" s="155"/>
      <c r="S259" s="155"/>
      <c r="T259" s="155"/>
      <c r="U259" s="155"/>
      <c r="V259" s="155"/>
      <c r="W259" s="155"/>
      <c r="X259" s="155"/>
      <c r="Y259" s="155"/>
      <c r="Z259" s="155"/>
    </row>
    <row r="260" ht="13.5" customHeight="1">
      <c r="A260" s="155"/>
      <c r="B260" s="155"/>
      <c r="C260" s="155"/>
      <c r="D260" s="155"/>
      <c r="E260" s="155"/>
      <c r="F260" s="155"/>
      <c r="G260" s="155"/>
      <c r="H260" s="155"/>
      <c r="I260" s="155"/>
      <c r="J260" s="155"/>
      <c r="K260" s="155"/>
      <c r="L260" s="155"/>
      <c r="M260" s="155"/>
      <c r="N260" s="155"/>
      <c r="O260" s="155"/>
      <c r="P260" s="155"/>
      <c r="Q260" s="155"/>
      <c r="R260" s="155"/>
      <c r="S260" s="155"/>
      <c r="T260" s="155"/>
      <c r="U260" s="155"/>
      <c r="V260" s="155"/>
      <c r="W260" s="155"/>
      <c r="X260" s="155"/>
      <c r="Y260" s="155"/>
      <c r="Z260" s="155"/>
    </row>
    <row r="261" ht="13.5" customHeight="1">
      <c r="A261" s="155"/>
      <c r="B261" s="155"/>
      <c r="C261" s="155"/>
      <c r="D261" s="155"/>
      <c r="E261" s="155"/>
      <c r="F261" s="155"/>
      <c r="G261" s="155"/>
      <c r="H261" s="155"/>
      <c r="I261" s="155"/>
      <c r="J261" s="155"/>
      <c r="K261" s="155"/>
      <c r="L261" s="155"/>
      <c r="M261" s="155"/>
      <c r="N261" s="155"/>
      <c r="O261" s="155"/>
      <c r="P261" s="155"/>
      <c r="Q261" s="155"/>
      <c r="R261" s="155"/>
      <c r="S261" s="155"/>
      <c r="T261" s="155"/>
      <c r="U261" s="155"/>
      <c r="V261" s="155"/>
      <c r="W261" s="155"/>
      <c r="X261" s="155"/>
      <c r="Y261" s="155"/>
      <c r="Z261" s="155"/>
    </row>
    <row r="262" ht="13.5" customHeight="1">
      <c r="A262" s="155"/>
      <c r="B262" s="155"/>
      <c r="C262" s="155"/>
      <c r="D262" s="155"/>
      <c r="E262" s="155"/>
      <c r="F262" s="155"/>
      <c r="G262" s="155"/>
      <c r="H262" s="155"/>
      <c r="I262" s="155"/>
      <c r="J262" s="155"/>
      <c r="K262" s="155"/>
      <c r="L262" s="155"/>
      <c r="M262" s="155"/>
      <c r="N262" s="155"/>
      <c r="O262" s="155"/>
      <c r="P262" s="155"/>
      <c r="Q262" s="155"/>
      <c r="R262" s="155"/>
      <c r="S262" s="155"/>
      <c r="T262" s="155"/>
      <c r="U262" s="155"/>
      <c r="V262" s="155"/>
      <c r="W262" s="155"/>
      <c r="X262" s="155"/>
      <c r="Y262" s="155"/>
      <c r="Z262" s="155"/>
    </row>
    <row r="263" ht="13.5" customHeight="1">
      <c r="A263" s="155"/>
      <c r="B263" s="155"/>
      <c r="C263" s="155"/>
      <c r="D263" s="155"/>
      <c r="E263" s="155"/>
      <c r="F263" s="155"/>
      <c r="G263" s="155"/>
      <c r="H263" s="155"/>
      <c r="I263" s="155"/>
      <c r="J263" s="155"/>
      <c r="K263" s="155"/>
      <c r="L263" s="155"/>
      <c r="M263" s="155"/>
      <c r="N263" s="155"/>
      <c r="O263" s="155"/>
      <c r="P263" s="155"/>
      <c r="Q263" s="155"/>
      <c r="R263" s="155"/>
      <c r="S263" s="155"/>
      <c r="T263" s="155"/>
      <c r="U263" s="155"/>
      <c r="V263" s="155"/>
      <c r="W263" s="155"/>
      <c r="X263" s="155"/>
      <c r="Y263" s="155"/>
      <c r="Z263" s="155"/>
    </row>
    <row r="264" ht="13.5" customHeight="1">
      <c r="A264" s="155"/>
      <c r="B264" s="155"/>
      <c r="C264" s="155"/>
      <c r="D264" s="155"/>
      <c r="E264" s="155"/>
      <c r="F264" s="155"/>
      <c r="G264" s="155"/>
      <c r="H264" s="155"/>
      <c r="I264" s="155"/>
      <c r="J264" s="155"/>
      <c r="K264" s="155"/>
      <c r="L264" s="155"/>
      <c r="M264" s="155"/>
      <c r="N264" s="155"/>
      <c r="O264" s="155"/>
      <c r="P264" s="155"/>
      <c r="Q264" s="155"/>
      <c r="R264" s="155"/>
      <c r="S264" s="155"/>
      <c r="T264" s="155"/>
      <c r="U264" s="155"/>
      <c r="V264" s="155"/>
      <c r="W264" s="155"/>
      <c r="X264" s="155"/>
      <c r="Y264" s="155"/>
      <c r="Z264" s="155"/>
    </row>
    <row r="265" ht="13.5" customHeight="1">
      <c r="A265" s="155"/>
      <c r="B265" s="155"/>
      <c r="C265" s="155"/>
      <c r="D265" s="155"/>
      <c r="E265" s="155"/>
      <c r="F265" s="155"/>
      <c r="G265" s="155"/>
      <c r="H265" s="155"/>
      <c r="I265" s="155"/>
      <c r="J265" s="155"/>
      <c r="K265" s="155"/>
      <c r="L265" s="155"/>
      <c r="M265" s="155"/>
      <c r="N265" s="155"/>
      <c r="O265" s="155"/>
      <c r="P265" s="155"/>
      <c r="Q265" s="155"/>
      <c r="R265" s="155"/>
      <c r="S265" s="155"/>
      <c r="T265" s="155"/>
      <c r="U265" s="155"/>
      <c r="V265" s="155"/>
      <c r="W265" s="155"/>
      <c r="X265" s="155"/>
      <c r="Y265" s="155"/>
      <c r="Z265" s="155"/>
    </row>
    <row r="266" ht="13.5" customHeight="1">
      <c r="A266" s="155"/>
      <c r="B266" s="155"/>
      <c r="C266" s="155"/>
      <c r="D266" s="155"/>
      <c r="E266" s="155"/>
      <c r="F266" s="155"/>
      <c r="G266" s="155"/>
      <c r="H266" s="155"/>
      <c r="I266" s="155"/>
      <c r="J266" s="155"/>
      <c r="K266" s="155"/>
      <c r="L266" s="155"/>
      <c r="M266" s="155"/>
      <c r="N266" s="155"/>
      <c r="O266" s="155"/>
      <c r="P266" s="155"/>
      <c r="Q266" s="155"/>
      <c r="R266" s="155"/>
      <c r="S266" s="155"/>
      <c r="T266" s="155"/>
      <c r="U266" s="155"/>
      <c r="V266" s="155"/>
      <c r="W266" s="155"/>
      <c r="X266" s="155"/>
      <c r="Y266" s="155"/>
      <c r="Z266" s="155"/>
    </row>
    <row r="267" ht="13.5" customHeight="1">
      <c r="A267" s="155"/>
      <c r="B267" s="155"/>
      <c r="C267" s="155"/>
      <c r="D267" s="155"/>
      <c r="E267" s="155"/>
      <c r="F267" s="155"/>
      <c r="G267" s="155"/>
      <c r="H267" s="155"/>
      <c r="I267" s="155"/>
      <c r="J267" s="155"/>
      <c r="K267" s="155"/>
      <c r="L267" s="155"/>
      <c r="M267" s="155"/>
      <c r="N267" s="155"/>
      <c r="O267" s="155"/>
      <c r="P267" s="155"/>
      <c r="Q267" s="155"/>
      <c r="R267" s="155"/>
      <c r="S267" s="155"/>
      <c r="T267" s="155"/>
      <c r="U267" s="155"/>
      <c r="V267" s="155"/>
      <c r="W267" s="155"/>
      <c r="X267" s="155"/>
      <c r="Y267" s="155"/>
      <c r="Z267" s="155"/>
    </row>
    <row r="268" ht="13.5" customHeight="1">
      <c r="A268" s="155"/>
      <c r="B268" s="155"/>
      <c r="C268" s="155"/>
      <c r="D268" s="155"/>
      <c r="E268" s="155"/>
      <c r="F268" s="155"/>
      <c r="G268" s="155"/>
      <c r="H268" s="155"/>
      <c r="I268" s="155"/>
      <c r="J268" s="155"/>
      <c r="K268" s="155"/>
      <c r="L268" s="155"/>
      <c r="M268" s="155"/>
      <c r="N268" s="155"/>
      <c r="O268" s="155"/>
      <c r="P268" s="155"/>
      <c r="Q268" s="155"/>
      <c r="R268" s="155"/>
      <c r="S268" s="155"/>
      <c r="T268" s="155"/>
      <c r="U268" s="155"/>
      <c r="V268" s="155"/>
      <c r="W268" s="155"/>
      <c r="X268" s="155"/>
      <c r="Y268" s="155"/>
      <c r="Z268" s="155"/>
    </row>
    <row r="269" ht="13.5" customHeight="1">
      <c r="A269" s="155"/>
      <c r="B269" s="155"/>
      <c r="C269" s="155"/>
      <c r="D269" s="155"/>
      <c r="E269" s="155"/>
      <c r="F269" s="155"/>
      <c r="G269" s="155"/>
      <c r="H269" s="155"/>
      <c r="I269" s="155"/>
      <c r="J269" s="155"/>
      <c r="K269" s="155"/>
      <c r="L269" s="155"/>
      <c r="M269" s="155"/>
      <c r="N269" s="155"/>
      <c r="O269" s="155"/>
      <c r="P269" s="155"/>
      <c r="Q269" s="155"/>
      <c r="R269" s="155"/>
      <c r="S269" s="155"/>
      <c r="T269" s="155"/>
      <c r="U269" s="155"/>
      <c r="V269" s="155"/>
      <c r="W269" s="155"/>
      <c r="X269" s="155"/>
      <c r="Y269" s="155"/>
      <c r="Z269" s="155"/>
    </row>
    <row r="270" ht="13.5" customHeight="1">
      <c r="A270" s="155"/>
      <c r="B270" s="155"/>
      <c r="C270" s="155"/>
      <c r="D270" s="155"/>
      <c r="E270" s="155"/>
      <c r="F270" s="155"/>
      <c r="G270" s="155"/>
      <c r="H270" s="155"/>
      <c r="I270" s="155"/>
      <c r="J270" s="155"/>
      <c r="K270" s="155"/>
      <c r="L270" s="155"/>
      <c r="M270" s="155"/>
      <c r="N270" s="155"/>
      <c r="O270" s="155"/>
      <c r="P270" s="155"/>
      <c r="Q270" s="155"/>
      <c r="R270" s="155"/>
      <c r="S270" s="155"/>
      <c r="T270" s="155"/>
      <c r="U270" s="155"/>
      <c r="V270" s="155"/>
      <c r="W270" s="155"/>
      <c r="X270" s="155"/>
      <c r="Y270" s="155"/>
      <c r="Z270" s="155"/>
    </row>
    <row r="271" ht="13.5" customHeight="1">
      <c r="A271" s="155"/>
      <c r="B271" s="155"/>
      <c r="C271" s="155"/>
      <c r="D271" s="155"/>
      <c r="E271" s="155"/>
      <c r="F271" s="155"/>
      <c r="G271" s="155"/>
      <c r="H271" s="155"/>
      <c r="I271" s="155"/>
      <c r="J271" s="155"/>
      <c r="K271" s="155"/>
      <c r="L271" s="155"/>
      <c r="M271" s="155"/>
      <c r="N271" s="155"/>
      <c r="O271" s="155"/>
      <c r="P271" s="155"/>
      <c r="Q271" s="155"/>
      <c r="R271" s="155"/>
      <c r="S271" s="155"/>
      <c r="T271" s="155"/>
      <c r="U271" s="155"/>
      <c r="V271" s="155"/>
      <c r="W271" s="155"/>
      <c r="X271" s="155"/>
      <c r="Y271" s="155"/>
      <c r="Z271" s="155"/>
    </row>
    <row r="272" ht="13.5" customHeight="1">
      <c r="A272" s="155"/>
      <c r="B272" s="155"/>
      <c r="C272" s="155"/>
      <c r="D272" s="155"/>
      <c r="E272" s="155"/>
      <c r="F272" s="155"/>
      <c r="G272" s="155"/>
      <c r="H272" s="155"/>
      <c r="I272" s="155"/>
      <c r="J272" s="155"/>
      <c r="K272" s="155"/>
      <c r="L272" s="155"/>
      <c r="M272" s="155"/>
      <c r="N272" s="155"/>
      <c r="O272" s="155"/>
      <c r="P272" s="155"/>
      <c r="Q272" s="155"/>
      <c r="R272" s="155"/>
      <c r="S272" s="155"/>
      <c r="T272" s="155"/>
      <c r="U272" s="155"/>
      <c r="V272" s="155"/>
      <c r="W272" s="155"/>
      <c r="X272" s="155"/>
      <c r="Y272" s="155"/>
      <c r="Z272" s="155"/>
    </row>
    <row r="273" ht="13.5" customHeight="1">
      <c r="A273" s="155"/>
      <c r="B273" s="155"/>
      <c r="C273" s="155"/>
      <c r="D273" s="155"/>
      <c r="E273" s="155"/>
      <c r="F273" s="155"/>
      <c r="G273" s="155"/>
      <c r="H273" s="155"/>
      <c r="I273" s="155"/>
      <c r="J273" s="155"/>
      <c r="K273" s="155"/>
      <c r="L273" s="155"/>
      <c r="M273" s="155"/>
      <c r="N273" s="155"/>
      <c r="O273" s="155"/>
      <c r="P273" s="155"/>
      <c r="Q273" s="155"/>
      <c r="R273" s="155"/>
      <c r="S273" s="155"/>
      <c r="T273" s="155"/>
      <c r="U273" s="155"/>
      <c r="V273" s="155"/>
      <c r="W273" s="155"/>
      <c r="X273" s="155"/>
      <c r="Y273" s="155"/>
      <c r="Z273" s="155"/>
    </row>
    <row r="274" ht="13.5" customHeight="1">
      <c r="A274" s="155"/>
      <c r="B274" s="155"/>
      <c r="C274" s="155"/>
      <c r="D274" s="155"/>
      <c r="E274" s="155"/>
      <c r="F274" s="155"/>
      <c r="G274" s="155"/>
      <c r="H274" s="155"/>
      <c r="I274" s="155"/>
      <c r="J274" s="155"/>
      <c r="K274" s="155"/>
      <c r="L274" s="155"/>
      <c r="M274" s="155"/>
      <c r="N274" s="155"/>
      <c r="O274" s="155"/>
      <c r="P274" s="155"/>
      <c r="Q274" s="155"/>
      <c r="R274" s="155"/>
      <c r="S274" s="155"/>
      <c r="T274" s="155"/>
      <c r="U274" s="155"/>
      <c r="V274" s="155"/>
      <c r="W274" s="155"/>
      <c r="X274" s="155"/>
      <c r="Y274" s="155"/>
      <c r="Z274" s="155"/>
    </row>
    <row r="275" ht="13.5" customHeight="1">
      <c r="A275" s="155"/>
      <c r="B275" s="155"/>
      <c r="C275" s="155"/>
      <c r="D275" s="155"/>
      <c r="E275" s="155"/>
      <c r="F275" s="155"/>
      <c r="G275" s="155"/>
      <c r="H275" s="155"/>
      <c r="I275" s="155"/>
      <c r="J275" s="155"/>
      <c r="K275" s="155"/>
      <c r="L275" s="155"/>
      <c r="M275" s="155"/>
      <c r="N275" s="155"/>
      <c r="O275" s="155"/>
      <c r="P275" s="155"/>
      <c r="Q275" s="155"/>
      <c r="R275" s="155"/>
      <c r="S275" s="155"/>
      <c r="T275" s="155"/>
      <c r="U275" s="155"/>
      <c r="V275" s="155"/>
      <c r="W275" s="155"/>
      <c r="X275" s="155"/>
      <c r="Y275" s="155"/>
      <c r="Z275" s="155"/>
    </row>
    <row r="276" ht="13.5" customHeight="1">
      <c r="A276" s="155"/>
      <c r="B276" s="155"/>
      <c r="C276" s="155"/>
      <c r="D276" s="155"/>
      <c r="E276" s="155"/>
      <c r="F276" s="155"/>
      <c r="G276" s="155"/>
      <c r="H276" s="155"/>
      <c r="I276" s="155"/>
      <c r="J276" s="155"/>
      <c r="K276" s="155"/>
      <c r="L276" s="155"/>
      <c r="M276" s="155"/>
      <c r="N276" s="155"/>
      <c r="O276" s="155"/>
      <c r="P276" s="155"/>
      <c r="Q276" s="155"/>
      <c r="R276" s="155"/>
      <c r="S276" s="155"/>
      <c r="T276" s="155"/>
      <c r="U276" s="155"/>
      <c r="V276" s="155"/>
      <c r="W276" s="155"/>
      <c r="X276" s="155"/>
      <c r="Y276" s="155"/>
      <c r="Z276" s="155"/>
    </row>
    <row r="277" ht="13.5" customHeight="1">
      <c r="A277" s="155"/>
      <c r="B277" s="155"/>
      <c r="C277" s="155"/>
      <c r="D277" s="155"/>
      <c r="E277" s="155"/>
      <c r="F277" s="155"/>
      <c r="G277" s="155"/>
      <c r="H277" s="155"/>
      <c r="I277" s="155"/>
      <c r="J277" s="155"/>
      <c r="K277" s="155"/>
      <c r="L277" s="155"/>
      <c r="M277" s="155"/>
      <c r="N277" s="155"/>
      <c r="O277" s="155"/>
      <c r="P277" s="155"/>
      <c r="Q277" s="155"/>
      <c r="R277" s="155"/>
      <c r="S277" s="155"/>
      <c r="T277" s="155"/>
      <c r="U277" s="155"/>
      <c r="V277" s="155"/>
      <c r="W277" s="155"/>
      <c r="X277" s="155"/>
      <c r="Y277" s="155"/>
      <c r="Z277" s="155"/>
    </row>
    <row r="278" ht="13.5" customHeight="1">
      <c r="A278" s="155"/>
      <c r="B278" s="155"/>
      <c r="C278" s="155"/>
      <c r="D278" s="155"/>
      <c r="E278" s="155"/>
      <c r="F278" s="155"/>
      <c r="G278" s="155"/>
      <c r="H278" s="155"/>
      <c r="I278" s="155"/>
      <c r="J278" s="155"/>
      <c r="K278" s="155"/>
      <c r="L278" s="155"/>
      <c r="M278" s="155"/>
      <c r="N278" s="155"/>
      <c r="O278" s="155"/>
      <c r="P278" s="155"/>
      <c r="Q278" s="155"/>
      <c r="R278" s="155"/>
      <c r="S278" s="155"/>
      <c r="T278" s="155"/>
      <c r="U278" s="155"/>
      <c r="V278" s="155"/>
      <c r="W278" s="155"/>
      <c r="X278" s="155"/>
      <c r="Y278" s="155"/>
      <c r="Z278" s="155"/>
    </row>
    <row r="279" ht="13.5" customHeight="1">
      <c r="A279" s="155"/>
      <c r="B279" s="155"/>
      <c r="C279" s="155"/>
      <c r="D279" s="155"/>
      <c r="E279" s="155"/>
      <c r="F279" s="155"/>
      <c r="G279" s="155"/>
      <c r="H279" s="155"/>
      <c r="I279" s="155"/>
      <c r="J279" s="155"/>
      <c r="K279" s="155"/>
      <c r="L279" s="155"/>
      <c r="M279" s="155"/>
      <c r="N279" s="155"/>
      <c r="O279" s="155"/>
      <c r="P279" s="155"/>
      <c r="Q279" s="155"/>
      <c r="R279" s="155"/>
      <c r="S279" s="155"/>
      <c r="T279" s="155"/>
      <c r="U279" s="155"/>
      <c r="V279" s="155"/>
      <c r="W279" s="155"/>
      <c r="X279" s="155"/>
      <c r="Y279" s="155"/>
      <c r="Z279" s="155"/>
    </row>
    <row r="280" ht="13.5" customHeight="1">
      <c r="A280" s="155"/>
      <c r="B280" s="155"/>
      <c r="C280" s="155"/>
      <c r="D280" s="155"/>
      <c r="E280" s="155"/>
      <c r="F280" s="155"/>
      <c r="G280" s="155"/>
      <c r="H280" s="155"/>
      <c r="I280" s="155"/>
      <c r="J280" s="155"/>
      <c r="K280" s="155"/>
      <c r="L280" s="155"/>
      <c r="M280" s="155"/>
      <c r="N280" s="155"/>
      <c r="O280" s="155"/>
      <c r="P280" s="155"/>
      <c r="Q280" s="155"/>
      <c r="R280" s="155"/>
      <c r="S280" s="155"/>
      <c r="T280" s="155"/>
      <c r="U280" s="155"/>
      <c r="V280" s="155"/>
      <c r="W280" s="155"/>
      <c r="X280" s="155"/>
      <c r="Y280" s="155"/>
      <c r="Z280" s="155"/>
    </row>
    <row r="281" ht="13.5" customHeight="1">
      <c r="A281" s="155"/>
      <c r="B281" s="155"/>
      <c r="C281" s="155"/>
      <c r="D281" s="155"/>
      <c r="E281" s="155"/>
      <c r="F281" s="155"/>
      <c r="G281" s="155"/>
      <c r="H281" s="155"/>
      <c r="I281" s="155"/>
      <c r="J281" s="155"/>
      <c r="K281" s="155"/>
      <c r="L281" s="155"/>
      <c r="M281" s="155"/>
      <c r="N281" s="155"/>
      <c r="O281" s="155"/>
      <c r="P281" s="155"/>
      <c r="Q281" s="155"/>
      <c r="R281" s="155"/>
      <c r="S281" s="155"/>
      <c r="T281" s="155"/>
      <c r="U281" s="155"/>
      <c r="V281" s="155"/>
      <c r="W281" s="155"/>
      <c r="X281" s="155"/>
      <c r="Y281" s="155"/>
      <c r="Z281" s="155"/>
    </row>
    <row r="282" ht="13.5" customHeight="1">
      <c r="A282" s="155"/>
      <c r="B282" s="155"/>
      <c r="C282" s="155"/>
      <c r="D282" s="155"/>
      <c r="E282" s="155"/>
      <c r="F282" s="155"/>
      <c r="G282" s="155"/>
      <c r="H282" s="155"/>
      <c r="I282" s="155"/>
      <c r="J282" s="155"/>
      <c r="K282" s="155"/>
      <c r="L282" s="155"/>
      <c r="M282" s="155"/>
      <c r="N282" s="155"/>
      <c r="O282" s="155"/>
      <c r="P282" s="155"/>
      <c r="Q282" s="155"/>
      <c r="R282" s="155"/>
      <c r="S282" s="155"/>
      <c r="T282" s="155"/>
      <c r="U282" s="155"/>
      <c r="V282" s="155"/>
      <c r="W282" s="155"/>
      <c r="X282" s="155"/>
      <c r="Y282" s="155"/>
      <c r="Z282" s="155"/>
    </row>
    <row r="283" ht="13.5" customHeight="1">
      <c r="A283" s="155"/>
      <c r="B283" s="155"/>
      <c r="C283" s="155"/>
      <c r="D283" s="155"/>
      <c r="E283" s="155"/>
      <c r="F283" s="155"/>
      <c r="G283" s="155"/>
      <c r="H283" s="155"/>
      <c r="I283" s="155"/>
      <c r="J283" s="155"/>
      <c r="K283" s="155"/>
      <c r="L283" s="155"/>
      <c r="M283" s="155"/>
      <c r="N283" s="155"/>
      <c r="O283" s="155"/>
      <c r="P283" s="155"/>
      <c r="Q283" s="155"/>
      <c r="R283" s="155"/>
      <c r="S283" s="155"/>
      <c r="T283" s="155"/>
      <c r="U283" s="155"/>
      <c r="V283" s="155"/>
      <c r="W283" s="155"/>
      <c r="X283" s="155"/>
      <c r="Y283" s="155"/>
      <c r="Z283" s="155"/>
    </row>
    <row r="284" ht="13.5" customHeight="1">
      <c r="A284" s="155"/>
      <c r="B284" s="155"/>
      <c r="C284" s="155"/>
      <c r="D284" s="155"/>
      <c r="E284" s="155"/>
      <c r="F284" s="155"/>
      <c r="G284" s="155"/>
      <c r="H284" s="155"/>
      <c r="I284" s="155"/>
      <c r="J284" s="155"/>
      <c r="K284" s="155"/>
      <c r="L284" s="155"/>
      <c r="M284" s="155"/>
      <c r="N284" s="155"/>
      <c r="O284" s="155"/>
      <c r="P284" s="155"/>
      <c r="Q284" s="155"/>
      <c r="R284" s="155"/>
      <c r="S284" s="155"/>
      <c r="T284" s="155"/>
      <c r="U284" s="155"/>
      <c r="V284" s="155"/>
      <c r="W284" s="155"/>
      <c r="X284" s="155"/>
      <c r="Y284" s="155"/>
      <c r="Z284" s="155"/>
    </row>
    <row r="285" ht="13.5" customHeight="1">
      <c r="A285" s="155"/>
      <c r="B285" s="155"/>
      <c r="C285" s="155"/>
      <c r="D285" s="155"/>
      <c r="E285" s="155"/>
      <c r="F285" s="155"/>
      <c r="G285" s="155"/>
      <c r="H285" s="155"/>
      <c r="I285" s="155"/>
      <c r="J285" s="155"/>
      <c r="K285" s="155"/>
      <c r="L285" s="155"/>
      <c r="M285" s="155"/>
      <c r="N285" s="155"/>
      <c r="O285" s="155"/>
      <c r="P285" s="155"/>
      <c r="Q285" s="155"/>
      <c r="R285" s="155"/>
      <c r="S285" s="155"/>
      <c r="T285" s="155"/>
      <c r="U285" s="155"/>
      <c r="V285" s="155"/>
      <c r="W285" s="155"/>
      <c r="X285" s="155"/>
      <c r="Y285" s="155"/>
      <c r="Z285" s="155"/>
    </row>
    <row r="286" ht="13.5" customHeight="1">
      <c r="A286" s="155"/>
      <c r="B286" s="155"/>
      <c r="C286" s="155"/>
      <c r="D286" s="155"/>
      <c r="E286" s="155"/>
      <c r="F286" s="155"/>
      <c r="G286" s="155"/>
      <c r="H286" s="155"/>
      <c r="I286" s="155"/>
      <c r="J286" s="155"/>
      <c r="K286" s="155"/>
      <c r="L286" s="155"/>
      <c r="M286" s="155"/>
      <c r="N286" s="155"/>
      <c r="O286" s="155"/>
      <c r="P286" s="155"/>
      <c r="Q286" s="155"/>
      <c r="R286" s="155"/>
      <c r="S286" s="155"/>
      <c r="T286" s="155"/>
      <c r="U286" s="155"/>
      <c r="V286" s="155"/>
      <c r="W286" s="155"/>
      <c r="X286" s="155"/>
      <c r="Y286" s="155"/>
      <c r="Z286" s="155"/>
    </row>
    <row r="287" ht="13.5" customHeight="1">
      <c r="A287" s="155"/>
      <c r="B287" s="155"/>
      <c r="C287" s="155"/>
      <c r="D287" s="155"/>
      <c r="E287" s="155"/>
      <c r="F287" s="155"/>
      <c r="G287" s="155"/>
      <c r="H287" s="155"/>
      <c r="I287" s="155"/>
      <c r="J287" s="155"/>
      <c r="K287" s="155"/>
      <c r="L287" s="155"/>
      <c r="M287" s="155"/>
      <c r="N287" s="155"/>
      <c r="O287" s="155"/>
      <c r="P287" s="155"/>
      <c r="Q287" s="155"/>
      <c r="R287" s="155"/>
      <c r="S287" s="155"/>
      <c r="T287" s="155"/>
      <c r="U287" s="155"/>
      <c r="V287" s="155"/>
      <c r="W287" s="155"/>
      <c r="X287" s="155"/>
      <c r="Y287" s="155"/>
      <c r="Z287" s="155"/>
    </row>
    <row r="288" ht="13.5" customHeight="1">
      <c r="A288" s="155"/>
      <c r="B288" s="155"/>
      <c r="C288" s="155"/>
      <c r="D288" s="155"/>
      <c r="E288" s="155"/>
      <c r="F288" s="155"/>
      <c r="G288" s="155"/>
      <c r="H288" s="155"/>
      <c r="I288" s="155"/>
      <c r="J288" s="155"/>
      <c r="K288" s="155"/>
      <c r="L288" s="155"/>
      <c r="M288" s="155"/>
      <c r="N288" s="155"/>
      <c r="O288" s="155"/>
      <c r="P288" s="155"/>
      <c r="Q288" s="155"/>
      <c r="R288" s="155"/>
      <c r="S288" s="155"/>
      <c r="T288" s="155"/>
      <c r="U288" s="155"/>
      <c r="V288" s="155"/>
      <c r="W288" s="155"/>
      <c r="X288" s="155"/>
      <c r="Y288" s="155"/>
      <c r="Z288" s="155"/>
    </row>
    <row r="289" ht="13.5" customHeight="1">
      <c r="A289" s="155"/>
      <c r="B289" s="155"/>
      <c r="C289" s="155"/>
      <c r="D289" s="155"/>
      <c r="E289" s="155"/>
      <c r="F289" s="155"/>
      <c r="G289" s="155"/>
      <c r="H289" s="155"/>
      <c r="I289" s="155"/>
      <c r="J289" s="155"/>
      <c r="K289" s="155"/>
      <c r="L289" s="155"/>
      <c r="M289" s="155"/>
      <c r="N289" s="155"/>
      <c r="O289" s="155"/>
      <c r="P289" s="155"/>
      <c r="Q289" s="155"/>
      <c r="R289" s="155"/>
      <c r="S289" s="155"/>
      <c r="T289" s="155"/>
      <c r="U289" s="155"/>
      <c r="V289" s="155"/>
      <c r="W289" s="155"/>
      <c r="X289" s="155"/>
      <c r="Y289" s="155"/>
      <c r="Z289" s="155"/>
    </row>
    <row r="290" ht="13.5" customHeight="1">
      <c r="A290" s="155"/>
      <c r="B290" s="155"/>
      <c r="C290" s="155"/>
      <c r="D290" s="155"/>
      <c r="E290" s="155"/>
      <c r="F290" s="155"/>
      <c r="G290" s="155"/>
      <c r="H290" s="155"/>
      <c r="I290" s="155"/>
      <c r="J290" s="155"/>
      <c r="K290" s="155"/>
      <c r="L290" s="155"/>
      <c r="M290" s="155"/>
      <c r="N290" s="155"/>
      <c r="O290" s="155"/>
      <c r="P290" s="155"/>
      <c r="Q290" s="155"/>
      <c r="R290" s="155"/>
      <c r="S290" s="155"/>
      <c r="T290" s="155"/>
      <c r="U290" s="155"/>
      <c r="V290" s="155"/>
      <c r="W290" s="155"/>
      <c r="X290" s="155"/>
      <c r="Y290" s="155"/>
      <c r="Z290" s="155"/>
    </row>
    <row r="291" ht="13.5" customHeight="1">
      <c r="A291" s="155"/>
      <c r="B291" s="155"/>
      <c r="C291" s="155"/>
      <c r="D291" s="155"/>
      <c r="E291" s="155"/>
      <c r="F291" s="155"/>
      <c r="G291" s="155"/>
      <c r="H291" s="155"/>
      <c r="I291" s="155"/>
      <c r="J291" s="155"/>
      <c r="K291" s="155"/>
      <c r="L291" s="155"/>
      <c r="M291" s="155"/>
      <c r="N291" s="155"/>
      <c r="O291" s="155"/>
      <c r="P291" s="155"/>
      <c r="Q291" s="155"/>
      <c r="R291" s="155"/>
      <c r="S291" s="155"/>
      <c r="T291" s="155"/>
      <c r="U291" s="155"/>
      <c r="V291" s="155"/>
      <c r="W291" s="155"/>
      <c r="X291" s="155"/>
      <c r="Y291" s="155"/>
      <c r="Z291" s="155"/>
    </row>
    <row r="292" ht="13.5" customHeight="1">
      <c r="A292" s="155"/>
      <c r="B292" s="155"/>
      <c r="C292" s="155"/>
      <c r="D292" s="155"/>
      <c r="E292" s="155"/>
      <c r="F292" s="155"/>
      <c r="G292" s="155"/>
      <c r="H292" s="155"/>
      <c r="I292" s="155"/>
      <c r="J292" s="155"/>
      <c r="K292" s="155"/>
      <c r="L292" s="155"/>
      <c r="M292" s="155"/>
      <c r="N292" s="155"/>
      <c r="O292" s="155"/>
      <c r="P292" s="155"/>
      <c r="Q292" s="155"/>
      <c r="R292" s="155"/>
      <c r="S292" s="155"/>
      <c r="T292" s="155"/>
      <c r="U292" s="155"/>
      <c r="V292" s="155"/>
      <c r="W292" s="155"/>
      <c r="X292" s="155"/>
      <c r="Y292" s="155"/>
      <c r="Z292" s="155"/>
    </row>
    <row r="293" ht="13.5" customHeight="1">
      <c r="A293" s="155"/>
      <c r="B293" s="155"/>
      <c r="C293" s="155"/>
      <c r="D293" s="155"/>
      <c r="E293" s="155"/>
      <c r="F293" s="155"/>
      <c r="G293" s="155"/>
      <c r="H293" s="155"/>
      <c r="I293" s="155"/>
      <c r="J293" s="155"/>
      <c r="K293" s="155"/>
      <c r="L293" s="155"/>
      <c r="M293" s="155"/>
      <c r="N293" s="155"/>
      <c r="O293" s="155"/>
      <c r="P293" s="155"/>
      <c r="Q293" s="155"/>
      <c r="R293" s="155"/>
      <c r="S293" s="155"/>
      <c r="T293" s="155"/>
      <c r="U293" s="155"/>
      <c r="V293" s="155"/>
      <c r="W293" s="155"/>
      <c r="X293" s="155"/>
      <c r="Y293" s="155"/>
      <c r="Z293" s="155"/>
    </row>
    <row r="294" ht="13.5" customHeight="1">
      <c r="A294" s="155"/>
      <c r="B294" s="155"/>
      <c r="C294" s="155"/>
      <c r="D294" s="155"/>
      <c r="E294" s="155"/>
      <c r="F294" s="155"/>
      <c r="G294" s="155"/>
      <c r="H294" s="155"/>
      <c r="I294" s="155"/>
      <c r="J294" s="155"/>
      <c r="K294" s="155"/>
      <c r="L294" s="155"/>
      <c r="M294" s="155"/>
      <c r="N294" s="155"/>
      <c r="O294" s="155"/>
      <c r="P294" s="155"/>
      <c r="Q294" s="155"/>
      <c r="R294" s="155"/>
      <c r="S294" s="155"/>
      <c r="T294" s="155"/>
      <c r="U294" s="155"/>
      <c r="V294" s="155"/>
      <c r="W294" s="155"/>
      <c r="X294" s="155"/>
      <c r="Y294" s="155"/>
      <c r="Z294" s="155"/>
    </row>
    <row r="295" ht="13.5" customHeight="1">
      <c r="A295" s="155"/>
      <c r="B295" s="155"/>
      <c r="C295" s="155"/>
      <c r="D295" s="155"/>
      <c r="E295" s="155"/>
      <c r="F295" s="155"/>
      <c r="G295" s="155"/>
      <c r="H295" s="155"/>
      <c r="I295" s="155"/>
      <c r="J295" s="155"/>
      <c r="K295" s="155"/>
      <c r="L295" s="155"/>
      <c r="M295" s="155"/>
      <c r="N295" s="155"/>
      <c r="O295" s="155"/>
      <c r="P295" s="155"/>
      <c r="Q295" s="155"/>
      <c r="R295" s="155"/>
      <c r="S295" s="155"/>
      <c r="T295" s="155"/>
      <c r="U295" s="155"/>
      <c r="V295" s="155"/>
      <c r="W295" s="155"/>
      <c r="X295" s="155"/>
      <c r="Y295" s="155"/>
      <c r="Z295" s="155"/>
    </row>
    <row r="296" ht="13.5" customHeight="1">
      <c r="A296" s="155"/>
      <c r="B296" s="155"/>
      <c r="C296" s="155"/>
      <c r="D296" s="155"/>
      <c r="E296" s="155"/>
      <c r="F296" s="155"/>
      <c r="G296" s="155"/>
      <c r="H296" s="155"/>
      <c r="I296" s="155"/>
      <c r="J296" s="155"/>
      <c r="K296" s="155"/>
      <c r="L296" s="155"/>
      <c r="M296" s="155"/>
      <c r="N296" s="155"/>
      <c r="O296" s="155"/>
      <c r="P296" s="155"/>
      <c r="Q296" s="155"/>
      <c r="R296" s="155"/>
      <c r="S296" s="155"/>
      <c r="T296" s="155"/>
      <c r="U296" s="155"/>
      <c r="V296" s="155"/>
      <c r="W296" s="155"/>
      <c r="X296" s="155"/>
      <c r="Y296" s="155"/>
      <c r="Z296" s="155"/>
    </row>
    <row r="297" ht="13.5" customHeight="1">
      <c r="A297" s="155"/>
      <c r="B297" s="155"/>
      <c r="C297" s="155"/>
      <c r="D297" s="155"/>
      <c r="E297" s="155"/>
      <c r="F297" s="155"/>
      <c r="G297" s="155"/>
      <c r="H297" s="155"/>
      <c r="I297" s="155"/>
      <c r="J297" s="155"/>
      <c r="K297" s="155"/>
      <c r="L297" s="155"/>
      <c r="M297" s="155"/>
      <c r="N297" s="155"/>
      <c r="O297" s="155"/>
      <c r="P297" s="155"/>
      <c r="Q297" s="155"/>
      <c r="R297" s="155"/>
      <c r="S297" s="155"/>
      <c r="T297" s="155"/>
      <c r="U297" s="155"/>
      <c r="V297" s="155"/>
      <c r="W297" s="155"/>
      <c r="X297" s="155"/>
      <c r="Y297" s="155"/>
      <c r="Z297" s="155"/>
    </row>
    <row r="298" ht="13.5" customHeight="1">
      <c r="A298" s="155"/>
      <c r="B298" s="155"/>
      <c r="C298" s="155"/>
      <c r="D298" s="155"/>
      <c r="E298" s="155"/>
      <c r="F298" s="155"/>
      <c r="G298" s="155"/>
      <c r="H298" s="155"/>
      <c r="I298" s="155"/>
      <c r="J298" s="155"/>
      <c r="K298" s="155"/>
      <c r="L298" s="155"/>
      <c r="M298" s="155"/>
      <c r="N298" s="155"/>
      <c r="O298" s="155"/>
      <c r="P298" s="155"/>
      <c r="Q298" s="155"/>
      <c r="R298" s="155"/>
      <c r="S298" s="155"/>
      <c r="T298" s="155"/>
      <c r="U298" s="155"/>
      <c r="V298" s="155"/>
      <c r="W298" s="155"/>
      <c r="X298" s="155"/>
      <c r="Y298" s="155"/>
      <c r="Z298" s="155"/>
    </row>
    <row r="299" ht="13.5" customHeight="1">
      <c r="A299" s="155"/>
      <c r="B299" s="155"/>
      <c r="C299" s="155"/>
      <c r="D299" s="155"/>
      <c r="E299" s="155"/>
      <c r="F299" s="155"/>
      <c r="G299" s="155"/>
      <c r="H299" s="155"/>
      <c r="I299" s="155"/>
      <c r="J299" s="155"/>
      <c r="K299" s="155"/>
      <c r="L299" s="155"/>
      <c r="M299" s="155"/>
      <c r="N299" s="155"/>
      <c r="O299" s="155"/>
      <c r="P299" s="155"/>
      <c r="Q299" s="155"/>
      <c r="R299" s="155"/>
      <c r="S299" s="155"/>
      <c r="T299" s="155"/>
      <c r="U299" s="155"/>
      <c r="V299" s="155"/>
      <c r="W299" s="155"/>
      <c r="X299" s="155"/>
      <c r="Y299" s="155"/>
      <c r="Z299" s="155"/>
    </row>
    <row r="300" ht="13.5" customHeight="1">
      <c r="A300" s="155"/>
      <c r="B300" s="155"/>
      <c r="C300" s="155"/>
      <c r="D300" s="155"/>
      <c r="E300" s="155"/>
      <c r="F300" s="155"/>
      <c r="G300" s="155"/>
      <c r="H300" s="155"/>
      <c r="I300" s="155"/>
      <c r="J300" s="155"/>
      <c r="K300" s="155"/>
      <c r="L300" s="155"/>
      <c r="M300" s="155"/>
      <c r="N300" s="155"/>
      <c r="O300" s="155"/>
      <c r="P300" s="155"/>
      <c r="Q300" s="155"/>
      <c r="R300" s="155"/>
      <c r="S300" s="155"/>
      <c r="T300" s="155"/>
      <c r="U300" s="155"/>
      <c r="V300" s="155"/>
      <c r="W300" s="155"/>
      <c r="X300" s="155"/>
      <c r="Y300" s="155"/>
      <c r="Z300" s="155"/>
    </row>
    <row r="301" ht="13.5" customHeight="1">
      <c r="A301" s="155"/>
      <c r="B301" s="155"/>
      <c r="C301" s="155"/>
      <c r="D301" s="155"/>
      <c r="E301" s="155"/>
      <c r="F301" s="155"/>
      <c r="G301" s="155"/>
      <c r="H301" s="155"/>
      <c r="I301" s="155"/>
      <c r="J301" s="155"/>
      <c r="K301" s="155"/>
      <c r="L301" s="155"/>
      <c r="M301" s="155"/>
      <c r="N301" s="155"/>
      <c r="O301" s="155"/>
      <c r="P301" s="155"/>
      <c r="Q301" s="155"/>
      <c r="R301" s="155"/>
      <c r="S301" s="155"/>
      <c r="T301" s="155"/>
      <c r="U301" s="155"/>
      <c r="V301" s="155"/>
      <c r="W301" s="155"/>
      <c r="X301" s="155"/>
      <c r="Y301" s="155"/>
      <c r="Z301" s="155"/>
    </row>
    <row r="302" ht="13.5" customHeight="1">
      <c r="A302" s="155"/>
      <c r="B302" s="155"/>
      <c r="C302" s="155"/>
      <c r="D302" s="155"/>
      <c r="E302" s="155"/>
      <c r="F302" s="155"/>
      <c r="G302" s="155"/>
      <c r="H302" s="155"/>
      <c r="I302" s="155"/>
      <c r="J302" s="155"/>
      <c r="K302" s="155"/>
      <c r="L302" s="155"/>
      <c r="M302" s="155"/>
      <c r="N302" s="155"/>
      <c r="O302" s="155"/>
      <c r="P302" s="155"/>
      <c r="Q302" s="155"/>
      <c r="R302" s="155"/>
      <c r="S302" s="155"/>
      <c r="T302" s="155"/>
      <c r="U302" s="155"/>
      <c r="V302" s="155"/>
      <c r="W302" s="155"/>
      <c r="X302" s="155"/>
      <c r="Y302" s="155"/>
      <c r="Z302" s="155"/>
    </row>
    <row r="303" ht="13.5" customHeight="1">
      <c r="A303" s="155"/>
      <c r="B303" s="155"/>
      <c r="C303" s="155"/>
      <c r="D303" s="155"/>
      <c r="E303" s="155"/>
      <c r="F303" s="155"/>
      <c r="G303" s="155"/>
      <c r="H303" s="155"/>
      <c r="I303" s="155"/>
      <c r="J303" s="155"/>
      <c r="K303" s="155"/>
      <c r="L303" s="155"/>
      <c r="M303" s="155"/>
      <c r="N303" s="155"/>
      <c r="O303" s="155"/>
      <c r="P303" s="155"/>
      <c r="Q303" s="155"/>
      <c r="R303" s="155"/>
      <c r="S303" s="155"/>
      <c r="T303" s="155"/>
      <c r="U303" s="155"/>
      <c r="V303" s="155"/>
      <c r="W303" s="155"/>
      <c r="X303" s="155"/>
      <c r="Y303" s="155"/>
      <c r="Z303" s="155"/>
    </row>
    <row r="304" ht="13.5" customHeight="1">
      <c r="A304" s="155"/>
      <c r="B304" s="155"/>
      <c r="C304" s="155"/>
      <c r="D304" s="155"/>
      <c r="E304" s="155"/>
      <c r="F304" s="155"/>
      <c r="G304" s="155"/>
      <c r="H304" s="155"/>
      <c r="I304" s="155"/>
      <c r="J304" s="155"/>
      <c r="K304" s="155"/>
      <c r="L304" s="155"/>
      <c r="M304" s="155"/>
      <c r="N304" s="155"/>
      <c r="O304" s="155"/>
      <c r="P304" s="155"/>
      <c r="Q304" s="155"/>
      <c r="R304" s="155"/>
      <c r="S304" s="155"/>
      <c r="T304" s="155"/>
      <c r="U304" s="155"/>
      <c r="V304" s="155"/>
      <c r="W304" s="155"/>
      <c r="X304" s="155"/>
      <c r="Y304" s="155"/>
      <c r="Z304" s="155"/>
    </row>
    <row r="305" ht="13.5" customHeight="1">
      <c r="A305" s="155"/>
      <c r="B305" s="155"/>
      <c r="C305" s="155"/>
      <c r="D305" s="155"/>
      <c r="E305" s="155"/>
      <c r="F305" s="155"/>
      <c r="G305" s="155"/>
      <c r="H305" s="155"/>
      <c r="I305" s="155"/>
      <c r="J305" s="155"/>
      <c r="K305" s="155"/>
      <c r="L305" s="155"/>
      <c r="M305" s="155"/>
      <c r="N305" s="155"/>
      <c r="O305" s="155"/>
      <c r="P305" s="155"/>
      <c r="Q305" s="155"/>
      <c r="R305" s="155"/>
      <c r="S305" s="155"/>
      <c r="T305" s="155"/>
      <c r="U305" s="155"/>
      <c r="V305" s="155"/>
      <c r="W305" s="155"/>
      <c r="X305" s="155"/>
      <c r="Y305" s="155"/>
      <c r="Z305" s="155"/>
    </row>
    <row r="306" ht="13.5" customHeight="1">
      <c r="A306" s="155"/>
      <c r="B306" s="155"/>
      <c r="C306" s="155"/>
      <c r="D306" s="155"/>
      <c r="E306" s="155"/>
      <c r="F306" s="155"/>
      <c r="G306" s="155"/>
      <c r="H306" s="155"/>
      <c r="I306" s="155"/>
      <c r="J306" s="155"/>
      <c r="K306" s="155"/>
      <c r="L306" s="155"/>
      <c r="M306" s="155"/>
      <c r="N306" s="155"/>
      <c r="O306" s="155"/>
      <c r="P306" s="155"/>
      <c r="Q306" s="155"/>
      <c r="R306" s="155"/>
      <c r="S306" s="155"/>
      <c r="T306" s="155"/>
      <c r="U306" s="155"/>
      <c r="V306" s="155"/>
      <c r="W306" s="155"/>
      <c r="X306" s="155"/>
      <c r="Y306" s="155"/>
      <c r="Z306" s="155"/>
    </row>
    <row r="307" ht="13.5" customHeight="1">
      <c r="A307" s="155"/>
      <c r="B307" s="155"/>
      <c r="C307" s="155"/>
      <c r="D307" s="155"/>
      <c r="E307" s="155"/>
      <c r="F307" s="155"/>
      <c r="G307" s="155"/>
      <c r="H307" s="155"/>
      <c r="I307" s="155"/>
      <c r="J307" s="155"/>
      <c r="K307" s="155"/>
      <c r="L307" s="155"/>
      <c r="M307" s="155"/>
      <c r="N307" s="155"/>
      <c r="O307" s="155"/>
      <c r="P307" s="155"/>
      <c r="Q307" s="155"/>
      <c r="R307" s="155"/>
      <c r="S307" s="155"/>
      <c r="T307" s="155"/>
      <c r="U307" s="155"/>
      <c r="V307" s="155"/>
      <c r="W307" s="155"/>
      <c r="X307" s="155"/>
      <c r="Y307" s="155"/>
      <c r="Z307" s="155"/>
    </row>
    <row r="308" ht="13.5" customHeight="1">
      <c r="A308" s="155"/>
      <c r="B308" s="155"/>
      <c r="C308" s="155"/>
      <c r="D308" s="155"/>
      <c r="E308" s="155"/>
      <c r="F308" s="155"/>
      <c r="G308" s="155"/>
      <c r="H308" s="155"/>
      <c r="I308" s="155"/>
      <c r="J308" s="155"/>
      <c r="K308" s="155"/>
      <c r="L308" s="155"/>
      <c r="M308" s="155"/>
      <c r="N308" s="155"/>
      <c r="O308" s="155"/>
      <c r="P308" s="155"/>
      <c r="Q308" s="155"/>
      <c r="R308" s="155"/>
      <c r="S308" s="155"/>
      <c r="T308" s="155"/>
      <c r="U308" s="155"/>
      <c r="V308" s="155"/>
      <c r="W308" s="155"/>
      <c r="X308" s="155"/>
      <c r="Y308" s="155"/>
      <c r="Z308" s="155"/>
    </row>
    <row r="309" ht="13.5" customHeight="1">
      <c r="A309" s="155"/>
      <c r="B309" s="155"/>
      <c r="C309" s="155"/>
      <c r="D309" s="155"/>
      <c r="E309" s="155"/>
      <c r="F309" s="155"/>
      <c r="G309" s="155"/>
      <c r="H309" s="155"/>
      <c r="I309" s="155"/>
      <c r="J309" s="155"/>
      <c r="K309" s="155"/>
      <c r="L309" s="155"/>
      <c r="M309" s="155"/>
      <c r="N309" s="155"/>
      <c r="O309" s="155"/>
      <c r="P309" s="155"/>
      <c r="Q309" s="155"/>
      <c r="R309" s="155"/>
      <c r="S309" s="155"/>
      <c r="T309" s="155"/>
      <c r="U309" s="155"/>
      <c r="V309" s="155"/>
      <c r="W309" s="155"/>
      <c r="X309" s="155"/>
      <c r="Y309" s="155"/>
      <c r="Z309" s="155"/>
    </row>
    <row r="310" ht="13.5" customHeight="1">
      <c r="A310" s="155"/>
      <c r="B310" s="155"/>
      <c r="C310" s="155"/>
      <c r="D310" s="155"/>
      <c r="E310" s="155"/>
      <c r="F310" s="155"/>
      <c r="G310" s="155"/>
      <c r="H310" s="155"/>
      <c r="I310" s="155"/>
      <c r="J310" s="155"/>
      <c r="K310" s="155"/>
      <c r="L310" s="155"/>
      <c r="M310" s="155"/>
      <c r="N310" s="155"/>
      <c r="O310" s="155"/>
      <c r="P310" s="155"/>
      <c r="Q310" s="155"/>
      <c r="R310" s="155"/>
      <c r="S310" s="155"/>
      <c r="T310" s="155"/>
      <c r="U310" s="155"/>
      <c r="V310" s="155"/>
      <c r="W310" s="155"/>
      <c r="X310" s="155"/>
      <c r="Y310" s="155"/>
      <c r="Z310" s="155"/>
    </row>
    <row r="311" ht="13.5" customHeight="1">
      <c r="A311" s="155"/>
      <c r="B311" s="155"/>
      <c r="C311" s="155"/>
      <c r="D311" s="155"/>
      <c r="E311" s="155"/>
      <c r="F311" s="155"/>
      <c r="G311" s="155"/>
      <c r="H311" s="155"/>
      <c r="I311" s="155"/>
      <c r="J311" s="155"/>
      <c r="K311" s="155"/>
      <c r="L311" s="155"/>
      <c r="M311" s="155"/>
      <c r="N311" s="155"/>
      <c r="O311" s="155"/>
      <c r="P311" s="155"/>
      <c r="Q311" s="155"/>
      <c r="R311" s="155"/>
      <c r="S311" s="155"/>
      <c r="T311" s="155"/>
      <c r="U311" s="155"/>
      <c r="V311" s="155"/>
      <c r="W311" s="155"/>
      <c r="X311" s="155"/>
      <c r="Y311" s="155"/>
      <c r="Z311" s="155"/>
    </row>
    <row r="312" ht="13.5" customHeight="1">
      <c r="A312" s="155"/>
      <c r="B312" s="155"/>
      <c r="C312" s="155"/>
      <c r="D312" s="155"/>
      <c r="E312" s="155"/>
      <c r="F312" s="155"/>
      <c r="G312" s="155"/>
      <c r="H312" s="155"/>
      <c r="I312" s="155"/>
      <c r="J312" s="155"/>
      <c r="K312" s="155"/>
      <c r="L312" s="155"/>
      <c r="M312" s="155"/>
      <c r="N312" s="155"/>
      <c r="O312" s="155"/>
      <c r="P312" s="155"/>
      <c r="Q312" s="155"/>
      <c r="R312" s="155"/>
      <c r="S312" s="155"/>
      <c r="T312" s="155"/>
      <c r="U312" s="155"/>
      <c r="V312" s="155"/>
      <c r="W312" s="155"/>
      <c r="X312" s="155"/>
      <c r="Y312" s="155"/>
      <c r="Z312" s="155"/>
    </row>
    <row r="313" ht="13.5" customHeight="1">
      <c r="A313" s="155"/>
      <c r="B313" s="155"/>
      <c r="C313" s="155"/>
      <c r="D313" s="155"/>
      <c r="E313" s="155"/>
      <c r="F313" s="155"/>
      <c r="G313" s="155"/>
      <c r="H313" s="155"/>
      <c r="I313" s="155"/>
      <c r="J313" s="155"/>
      <c r="K313" s="155"/>
      <c r="L313" s="155"/>
      <c r="M313" s="155"/>
      <c r="N313" s="155"/>
      <c r="O313" s="155"/>
      <c r="P313" s="155"/>
      <c r="Q313" s="155"/>
      <c r="R313" s="155"/>
      <c r="S313" s="155"/>
      <c r="T313" s="155"/>
      <c r="U313" s="155"/>
      <c r="V313" s="155"/>
      <c r="W313" s="155"/>
      <c r="X313" s="155"/>
      <c r="Y313" s="155"/>
      <c r="Z313" s="155"/>
    </row>
    <row r="314" ht="13.5" customHeight="1">
      <c r="A314" s="155"/>
      <c r="B314" s="155"/>
      <c r="C314" s="155"/>
      <c r="D314" s="155"/>
      <c r="E314" s="155"/>
      <c r="F314" s="155"/>
      <c r="G314" s="155"/>
      <c r="H314" s="155"/>
      <c r="I314" s="155"/>
      <c r="J314" s="155"/>
      <c r="K314" s="155"/>
      <c r="L314" s="155"/>
      <c r="M314" s="155"/>
      <c r="N314" s="155"/>
      <c r="O314" s="155"/>
      <c r="P314" s="155"/>
      <c r="Q314" s="155"/>
      <c r="R314" s="155"/>
      <c r="S314" s="155"/>
      <c r="T314" s="155"/>
      <c r="U314" s="155"/>
      <c r="V314" s="155"/>
      <c r="W314" s="155"/>
      <c r="X314" s="155"/>
      <c r="Y314" s="155"/>
      <c r="Z314" s="155"/>
    </row>
    <row r="315" ht="13.5" customHeight="1">
      <c r="A315" s="155"/>
      <c r="B315" s="155"/>
      <c r="C315" s="155"/>
      <c r="D315" s="155"/>
      <c r="E315" s="155"/>
      <c r="F315" s="155"/>
      <c r="G315" s="155"/>
      <c r="H315" s="155"/>
      <c r="I315" s="155"/>
      <c r="J315" s="155"/>
      <c r="K315" s="155"/>
      <c r="L315" s="155"/>
      <c r="M315" s="155"/>
      <c r="N315" s="155"/>
      <c r="O315" s="155"/>
      <c r="P315" s="155"/>
      <c r="Q315" s="155"/>
      <c r="R315" s="155"/>
      <c r="S315" s="155"/>
      <c r="T315" s="155"/>
      <c r="U315" s="155"/>
      <c r="V315" s="155"/>
      <c r="W315" s="155"/>
      <c r="X315" s="155"/>
      <c r="Y315" s="155"/>
      <c r="Z315" s="155"/>
    </row>
    <row r="316" ht="13.5" customHeight="1">
      <c r="A316" s="155"/>
      <c r="B316" s="155"/>
      <c r="C316" s="155"/>
      <c r="D316" s="155"/>
      <c r="E316" s="155"/>
      <c r="F316" s="155"/>
      <c r="G316" s="155"/>
      <c r="H316" s="155"/>
      <c r="I316" s="155"/>
      <c r="J316" s="155"/>
      <c r="K316" s="155"/>
      <c r="L316" s="155"/>
      <c r="M316" s="155"/>
      <c r="N316" s="155"/>
      <c r="O316" s="155"/>
      <c r="P316" s="155"/>
      <c r="Q316" s="155"/>
      <c r="R316" s="155"/>
      <c r="S316" s="155"/>
      <c r="T316" s="155"/>
      <c r="U316" s="155"/>
      <c r="V316" s="155"/>
      <c r="W316" s="155"/>
      <c r="X316" s="155"/>
      <c r="Y316" s="155"/>
      <c r="Z316" s="155"/>
    </row>
    <row r="317" ht="13.5" customHeight="1">
      <c r="A317" s="155"/>
      <c r="B317" s="155"/>
      <c r="C317" s="155"/>
      <c r="D317" s="155"/>
      <c r="E317" s="155"/>
      <c r="F317" s="155"/>
      <c r="G317" s="155"/>
      <c r="H317" s="155"/>
      <c r="I317" s="155"/>
      <c r="J317" s="155"/>
      <c r="K317" s="155"/>
      <c r="L317" s="155"/>
      <c r="M317" s="155"/>
      <c r="N317" s="155"/>
      <c r="O317" s="155"/>
      <c r="P317" s="155"/>
      <c r="Q317" s="155"/>
      <c r="R317" s="155"/>
      <c r="S317" s="155"/>
      <c r="T317" s="155"/>
      <c r="U317" s="155"/>
      <c r="V317" s="155"/>
      <c r="W317" s="155"/>
      <c r="X317" s="155"/>
      <c r="Y317" s="155"/>
      <c r="Z317" s="155"/>
    </row>
    <row r="318" ht="13.5" customHeight="1">
      <c r="A318" s="155"/>
      <c r="B318" s="155"/>
      <c r="C318" s="155"/>
      <c r="D318" s="155"/>
      <c r="E318" s="155"/>
      <c r="F318" s="155"/>
      <c r="G318" s="155"/>
      <c r="H318" s="155"/>
      <c r="I318" s="155"/>
      <c r="J318" s="155"/>
      <c r="K318" s="155"/>
      <c r="L318" s="155"/>
      <c r="M318" s="155"/>
      <c r="N318" s="155"/>
      <c r="O318" s="155"/>
      <c r="P318" s="155"/>
      <c r="Q318" s="155"/>
      <c r="R318" s="155"/>
      <c r="S318" s="155"/>
      <c r="T318" s="155"/>
      <c r="U318" s="155"/>
      <c r="V318" s="155"/>
      <c r="W318" s="155"/>
      <c r="X318" s="155"/>
      <c r="Y318" s="155"/>
      <c r="Z318" s="155"/>
    </row>
    <row r="319" ht="13.5" customHeight="1">
      <c r="A319" s="155"/>
      <c r="B319" s="155"/>
      <c r="C319" s="155"/>
      <c r="D319" s="155"/>
      <c r="E319" s="155"/>
      <c r="F319" s="155"/>
      <c r="G319" s="155"/>
      <c r="H319" s="155"/>
      <c r="I319" s="155"/>
      <c r="J319" s="155"/>
      <c r="K319" s="155"/>
      <c r="L319" s="155"/>
      <c r="M319" s="155"/>
      <c r="N319" s="155"/>
      <c r="O319" s="155"/>
      <c r="P319" s="155"/>
      <c r="Q319" s="155"/>
      <c r="R319" s="155"/>
      <c r="S319" s="155"/>
      <c r="T319" s="155"/>
      <c r="U319" s="155"/>
      <c r="V319" s="155"/>
      <c r="W319" s="155"/>
      <c r="X319" s="155"/>
      <c r="Y319" s="155"/>
      <c r="Z319" s="155"/>
    </row>
    <row r="320" ht="13.5" customHeight="1">
      <c r="A320" s="155"/>
      <c r="B320" s="155"/>
      <c r="C320" s="155"/>
      <c r="D320" s="155"/>
      <c r="E320" s="155"/>
      <c r="F320" s="155"/>
      <c r="G320" s="155"/>
      <c r="H320" s="155"/>
      <c r="I320" s="155"/>
      <c r="J320" s="155"/>
      <c r="K320" s="155"/>
      <c r="L320" s="155"/>
      <c r="M320" s="155"/>
      <c r="N320" s="155"/>
      <c r="O320" s="155"/>
      <c r="P320" s="155"/>
      <c r="Q320" s="155"/>
      <c r="R320" s="155"/>
      <c r="S320" s="155"/>
      <c r="T320" s="155"/>
      <c r="U320" s="155"/>
      <c r="V320" s="155"/>
      <c r="W320" s="155"/>
      <c r="X320" s="155"/>
      <c r="Y320" s="155"/>
      <c r="Z320" s="155"/>
    </row>
    <row r="321" ht="13.5" customHeight="1">
      <c r="A321" s="155"/>
      <c r="B321" s="155"/>
      <c r="C321" s="155"/>
      <c r="D321" s="155"/>
      <c r="E321" s="155"/>
      <c r="F321" s="155"/>
      <c r="G321" s="155"/>
      <c r="H321" s="155"/>
      <c r="I321" s="155"/>
      <c r="J321" s="155"/>
      <c r="K321" s="155"/>
      <c r="L321" s="155"/>
      <c r="M321" s="155"/>
      <c r="N321" s="155"/>
      <c r="O321" s="155"/>
      <c r="P321" s="155"/>
      <c r="Q321" s="155"/>
      <c r="R321" s="155"/>
      <c r="S321" s="155"/>
      <c r="T321" s="155"/>
      <c r="U321" s="155"/>
      <c r="V321" s="155"/>
      <c r="W321" s="155"/>
      <c r="X321" s="155"/>
      <c r="Y321" s="155"/>
      <c r="Z321" s="155"/>
    </row>
    <row r="322" ht="13.5" customHeight="1">
      <c r="A322" s="155"/>
      <c r="B322" s="155"/>
      <c r="C322" s="155"/>
      <c r="D322" s="155"/>
      <c r="E322" s="155"/>
      <c r="F322" s="155"/>
      <c r="G322" s="155"/>
      <c r="H322" s="155"/>
      <c r="I322" s="155"/>
      <c r="J322" s="155"/>
      <c r="K322" s="155"/>
      <c r="L322" s="155"/>
      <c r="M322" s="155"/>
      <c r="N322" s="155"/>
      <c r="O322" s="155"/>
      <c r="P322" s="155"/>
      <c r="Q322" s="155"/>
      <c r="R322" s="155"/>
      <c r="S322" s="155"/>
      <c r="T322" s="155"/>
      <c r="U322" s="155"/>
      <c r="V322" s="155"/>
      <c r="W322" s="155"/>
      <c r="X322" s="155"/>
      <c r="Y322" s="155"/>
      <c r="Z322" s="155"/>
    </row>
    <row r="323" ht="13.5" customHeight="1">
      <c r="A323" s="155"/>
      <c r="B323" s="155"/>
      <c r="C323" s="155"/>
      <c r="D323" s="155"/>
      <c r="E323" s="155"/>
      <c r="F323" s="155"/>
      <c r="G323" s="155"/>
      <c r="H323" s="155"/>
      <c r="I323" s="155"/>
      <c r="J323" s="155"/>
      <c r="K323" s="155"/>
      <c r="L323" s="155"/>
      <c r="M323" s="155"/>
      <c r="N323" s="155"/>
      <c r="O323" s="155"/>
      <c r="P323" s="155"/>
      <c r="Q323" s="155"/>
      <c r="R323" s="155"/>
      <c r="S323" s="155"/>
      <c r="T323" s="155"/>
      <c r="U323" s="155"/>
      <c r="V323" s="155"/>
      <c r="W323" s="155"/>
      <c r="X323" s="155"/>
      <c r="Y323" s="155"/>
      <c r="Z323" s="155"/>
    </row>
    <row r="324" ht="13.5" customHeight="1">
      <c r="A324" s="155"/>
      <c r="B324" s="155"/>
      <c r="C324" s="155"/>
      <c r="D324" s="155"/>
      <c r="E324" s="155"/>
      <c r="F324" s="155"/>
      <c r="G324" s="155"/>
      <c r="H324" s="155"/>
      <c r="I324" s="155"/>
      <c r="J324" s="155"/>
      <c r="K324" s="155"/>
      <c r="L324" s="155"/>
      <c r="M324" s="155"/>
      <c r="N324" s="155"/>
      <c r="O324" s="155"/>
      <c r="P324" s="155"/>
      <c r="Q324" s="155"/>
      <c r="R324" s="155"/>
      <c r="S324" s="155"/>
      <c r="T324" s="155"/>
      <c r="U324" s="155"/>
      <c r="V324" s="155"/>
      <c r="W324" s="155"/>
      <c r="X324" s="155"/>
      <c r="Y324" s="155"/>
      <c r="Z324" s="155"/>
    </row>
    <row r="325" ht="13.5" customHeight="1">
      <c r="A325" s="155"/>
      <c r="B325" s="155"/>
      <c r="C325" s="155"/>
      <c r="D325" s="155"/>
      <c r="E325" s="155"/>
      <c r="F325" s="155"/>
      <c r="G325" s="155"/>
      <c r="H325" s="155"/>
      <c r="I325" s="155"/>
      <c r="J325" s="155"/>
      <c r="K325" s="155"/>
      <c r="L325" s="155"/>
      <c r="M325" s="155"/>
      <c r="N325" s="155"/>
      <c r="O325" s="155"/>
      <c r="P325" s="155"/>
      <c r="Q325" s="155"/>
      <c r="R325" s="155"/>
      <c r="S325" s="155"/>
      <c r="T325" s="155"/>
      <c r="U325" s="155"/>
      <c r="V325" s="155"/>
      <c r="W325" s="155"/>
      <c r="X325" s="155"/>
      <c r="Y325" s="155"/>
      <c r="Z325" s="155"/>
    </row>
    <row r="326" ht="13.5" customHeight="1">
      <c r="A326" s="155"/>
      <c r="B326" s="155"/>
      <c r="C326" s="155"/>
      <c r="D326" s="155"/>
      <c r="E326" s="155"/>
      <c r="F326" s="155"/>
      <c r="G326" s="155"/>
      <c r="H326" s="155"/>
      <c r="I326" s="155"/>
      <c r="J326" s="155"/>
      <c r="K326" s="155"/>
      <c r="L326" s="155"/>
      <c r="M326" s="155"/>
      <c r="N326" s="155"/>
      <c r="O326" s="155"/>
      <c r="P326" s="155"/>
      <c r="Q326" s="155"/>
      <c r="R326" s="155"/>
      <c r="S326" s="155"/>
      <c r="T326" s="155"/>
      <c r="U326" s="155"/>
      <c r="V326" s="155"/>
      <c r="W326" s="155"/>
      <c r="X326" s="155"/>
      <c r="Y326" s="155"/>
      <c r="Z326" s="155"/>
    </row>
    <row r="327" ht="13.5" customHeight="1">
      <c r="A327" s="155"/>
      <c r="B327" s="155"/>
      <c r="C327" s="155"/>
      <c r="D327" s="155"/>
      <c r="E327" s="155"/>
      <c r="F327" s="155"/>
      <c r="G327" s="155"/>
      <c r="H327" s="155"/>
      <c r="I327" s="155"/>
      <c r="J327" s="155"/>
      <c r="K327" s="155"/>
      <c r="L327" s="155"/>
      <c r="M327" s="155"/>
      <c r="N327" s="155"/>
      <c r="O327" s="155"/>
      <c r="P327" s="155"/>
      <c r="Q327" s="155"/>
      <c r="R327" s="155"/>
      <c r="S327" s="155"/>
      <c r="T327" s="155"/>
      <c r="U327" s="155"/>
      <c r="V327" s="155"/>
      <c r="W327" s="155"/>
      <c r="X327" s="155"/>
      <c r="Y327" s="155"/>
      <c r="Z327" s="155"/>
    </row>
    <row r="328" ht="13.5" customHeight="1">
      <c r="A328" s="155"/>
      <c r="B328" s="155"/>
      <c r="C328" s="155"/>
      <c r="D328" s="155"/>
      <c r="E328" s="155"/>
      <c r="F328" s="155"/>
      <c r="G328" s="155"/>
      <c r="H328" s="155"/>
      <c r="I328" s="155"/>
      <c r="J328" s="155"/>
      <c r="K328" s="155"/>
      <c r="L328" s="155"/>
      <c r="M328" s="155"/>
      <c r="N328" s="155"/>
      <c r="O328" s="155"/>
      <c r="P328" s="155"/>
      <c r="Q328" s="155"/>
      <c r="R328" s="155"/>
      <c r="S328" s="155"/>
      <c r="T328" s="155"/>
      <c r="U328" s="155"/>
      <c r="V328" s="155"/>
      <c r="W328" s="155"/>
      <c r="X328" s="155"/>
      <c r="Y328" s="155"/>
      <c r="Z328" s="155"/>
    </row>
    <row r="329" ht="13.5" customHeight="1">
      <c r="A329" s="155"/>
      <c r="B329" s="155"/>
      <c r="C329" s="155"/>
      <c r="D329" s="155"/>
      <c r="E329" s="155"/>
      <c r="F329" s="155"/>
      <c r="G329" s="155"/>
      <c r="H329" s="155"/>
      <c r="I329" s="155"/>
      <c r="J329" s="155"/>
      <c r="K329" s="155"/>
      <c r="L329" s="155"/>
      <c r="M329" s="155"/>
      <c r="N329" s="155"/>
      <c r="O329" s="155"/>
      <c r="P329" s="155"/>
      <c r="Q329" s="155"/>
      <c r="R329" s="155"/>
      <c r="S329" s="155"/>
      <c r="T329" s="155"/>
      <c r="U329" s="155"/>
      <c r="V329" s="155"/>
      <c r="W329" s="155"/>
      <c r="X329" s="155"/>
      <c r="Y329" s="155"/>
      <c r="Z329" s="155"/>
    </row>
    <row r="330" ht="13.5" customHeight="1">
      <c r="A330" s="155"/>
      <c r="B330" s="155"/>
      <c r="C330" s="155"/>
      <c r="D330" s="155"/>
      <c r="E330" s="155"/>
      <c r="F330" s="155"/>
      <c r="G330" s="155"/>
      <c r="H330" s="155"/>
      <c r="I330" s="155"/>
      <c r="J330" s="155"/>
      <c r="K330" s="155"/>
      <c r="L330" s="155"/>
      <c r="M330" s="155"/>
      <c r="N330" s="155"/>
      <c r="O330" s="155"/>
      <c r="P330" s="155"/>
      <c r="Q330" s="155"/>
      <c r="R330" s="155"/>
      <c r="S330" s="155"/>
      <c r="T330" s="155"/>
      <c r="U330" s="155"/>
      <c r="V330" s="155"/>
      <c r="W330" s="155"/>
      <c r="X330" s="155"/>
      <c r="Y330" s="155"/>
      <c r="Z330" s="155"/>
    </row>
    <row r="331" ht="13.5" customHeight="1">
      <c r="A331" s="155"/>
      <c r="B331" s="155"/>
      <c r="C331" s="155"/>
      <c r="D331" s="155"/>
      <c r="E331" s="155"/>
      <c r="F331" s="155"/>
      <c r="G331" s="155"/>
      <c r="H331" s="155"/>
      <c r="I331" s="155"/>
      <c r="J331" s="155"/>
      <c r="K331" s="155"/>
      <c r="L331" s="155"/>
      <c r="M331" s="155"/>
      <c r="N331" s="155"/>
      <c r="O331" s="155"/>
      <c r="P331" s="155"/>
      <c r="Q331" s="155"/>
      <c r="R331" s="155"/>
      <c r="S331" s="155"/>
      <c r="T331" s="155"/>
      <c r="U331" s="155"/>
      <c r="V331" s="155"/>
      <c r="W331" s="155"/>
      <c r="X331" s="155"/>
      <c r="Y331" s="155"/>
      <c r="Z331" s="155"/>
    </row>
    <row r="332" ht="13.5" customHeight="1">
      <c r="A332" s="155"/>
      <c r="B332" s="155"/>
      <c r="C332" s="155"/>
      <c r="D332" s="155"/>
      <c r="E332" s="155"/>
      <c r="F332" s="155"/>
      <c r="G332" s="155"/>
      <c r="H332" s="155"/>
      <c r="I332" s="155"/>
      <c r="J332" s="155"/>
      <c r="K332" s="155"/>
      <c r="L332" s="155"/>
      <c r="M332" s="155"/>
      <c r="N332" s="155"/>
      <c r="O332" s="155"/>
      <c r="P332" s="155"/>
      <c r="Q332" s="155"/>
      <c r="R332" s="155"/>
      <c r="S332" s="155"/>
      <c r="T332" s="155"/>
      <c r="U332" s="155"/>
      <c r="V332" s="155"/>
      <c r="W332" s="155"/>
      <c r="X332" s="155"/>
      <c r="Y332" s="155"/>
      <c r="Z332" s="155"/>
    </row>
    <row r="333" ht="13.5" customHeight="1">
      <c r="A333" s="155"/>
      <c r="B333" s="155"/>
      <c r="C333" s="155"/>
      <c r="D333" s="155"/>
      <c r="E333" s="155"/>
      <c r="F333" s="155"/>
      <c r="G333" s="155"/>
      <c r="H333" s="155"/>
      <c r="I333" s="155"/>
      <c r="J333" s="155"/>
      <c r="K333" s="155"/>
      <c r="L333" s="155"/>
      <c r="M333" s="155"/>
      <c r="N333" s="155"/>
      <c r="O333" s="155"/>
      <c r="P333" s="155"/>
      <c r="Q333" s="155"/>
      <c r="R333" s="155"/>
      <c r="S333" s="155"/>
      <c r="T333" s="155"/>
      <c r="U333" s="155"/>
      <c r="V333" s="155"/>
      <c r="W333" s="155"/>
      <c r="X333" s="155"/>
      <c r="Y333" s="155"/>
      <c r="Z333" s="155"/>
    </row>
    <row r="334" ht="13.5" customHeight="1">
      <c r="A334" s="155"/>
      <c r="B334" s="155"/>
      <c r="C334" s="155"/>
      <c r="D334" s="155"/>
      <c r="E334" s="155"/>
      <c r="F334" s="155"/>
      <c r="G334" s="155"/>
      <c r="H334" s="155"/>
      <c r="I334" s="155"/>
      <c r="J334" s="155"/>
      <c r="K334" s="155"/>
      <c r="L334" s="155"/>
      <c r="M334" s="155"/>
      <c r="N334" s="155"/>
      <c r="O334" s="155"/>
      <c r="P334" s="155"/>
      <c r="Q334" s="155"/>
      <c r="R334" s="155"/>
      <c r="S334" s="155"/>
      <c r="T334" s="155"/>
      <c r="U334" s="155"/>
      <c r="V334" s="155"/>
      <c r="W334" s="155"/>
      <c r="X334" s="155"/>
      <c r="Y334" s="155"/>
      <c r="Z334" s="155"/>
    </row>
    <row r="335" ht="13.5" customHeight="1">
      <c r="A335" s="155"/>
      <c r="B335" s="155"/>
      <c r="C335" s="155"/>
      <c r="D335" s="155"/>
      <c r="E335" s="155"/>
      <c r="F335" s="155"/>
      <c r="G335" s="155"/>
      <c r="H335" s="155"/>
      <c r="I335" s="155"/>
      <c r="J335" s="155"/>
      <c r="K335" s="155"/>
      <c r="L335" s="155"/>
      <c r="M335" s="155"/>
      <c r="N335" s="155"/>
      <c r="O335" s="155"/>
      <c r="P335" s="155"/>
      <c r="Q335" s="155"/>
      <c r="R335" s="155"/>
      <c r="S335" s="155"/>
      <c r="T335" s="155"/>
      <c r="U335" s="155"/>
      <c r="V335" s="155"/>
      <c r="W335" s="155"/>
      <c r="X335" s="155"/>
      <c r="Y335" s="155"/>
      <c r="Z335" s="155"/>
    </row>
    <row r="336" ht="13.5" customHeight="1">
      <c r="A336" s="155"/>
      <c r="B336" s="155"/>
      <c r="C336" s="155"/>
      <c r="D336" s="155"/>
      <c r="E336" s="155"/>
      <c r="F336" s="155"/>
      <c r="G336" s="155"/>
      <c r="H336" s="155"/>
      <c r="I336" s="155"/>
      <c r="J336" s="155"/>
      <c r="K336" s="155"/>
      <c r="L336" s="155"/>
      <c r="M336" s="155"/>
      <c r="N336" s="155"/>
      <c r="O336" s="155"/>
      <c r="P336" s="155"/>
      <c r="Q336" s="155"/>
      <c r="R336" s="155"/>
      <c r="S336" s="155"/>
      <c r="T336" s="155"/>
      <c r="U336" s="155"/>
      <c r="V336" s="155"/>
      <c r="W336" s="155"/>
      <c r="X336" s="155"/>
      <c r="Y336" s="155"/>
      <c r="Z336" s="155"/>
    </row>
    <row r="337" ht="13.5" customHeight="1">
      <c r="A337" s="155"/>
      <c r="B337" s="155"/>
      <c r="C337" s="155"/>
      <c r="D337" s="155"/>
      <c r="E337" s="155"/>
      <c r="F337" s="155"/>
      <c r="G337" s="155"/>
      <c r="H337" s="155"/>
      <c r="I337" s="155"/>
      <c r="J337" s="155"/>
      <c r="K337" s="155"/>
      <c r="L337" s="155"/>
      <c r="M337" s="155"/>
      <c r="N337" s="155"/>
      <c r="O337" s="155"/>
      <c r="P337" s="155"/>
      <c r="Q337" s="155"/>
      <c r="R337" s="155"/>
      <c r="S337" s="155"/>
      <c r="T337" s="155"/>
      <c r="U337" s="155"/>
      <c r="V337" s="155"/>
      <c r="W337" s="155"/>
      <c r="X337" s="155"/>
      <c r="Y337" s="155"/>
      <c r="Z337" s="155"/>
    </row>
    <row r="338" ht="13.5" customHeight="1">
      <c r="A338" s="155"/>
      <c r="B338" s="155"/>
      <c r="C338" s="155"/>
      <c r="D338" s="155"/>
      <c r="E338" s="155"/>
      <c r="F338" s="155"/>
      <c r="G338" s="155"/>
      <c r="H338" s="155"/>
      <c r="I338" s="155"/>
      <c r="J338" s="155"/>
      <c r="K338" s="155"/>
      <c r="L338" s="155"/>
      <c r="M338" s="155"/>
      <c r="N338" s="155"/>
      <c r="O338" s="155"/>
      <c r="P338" s="155"/>
      <c r="Q338" s="155"/>
      <c r="R338" s="155"/>
      <c r="S338" s="155"/>
      <c r="T338" s="155"/>
      <c r="U338" s="155"/>
      <c r="V338" s="155"/>
      <c r="W338" s="155"/>
      <c r="X338" s="155"/>
      <c r="Y338" s="155"/>
      <c r="Z338" s="155"/>
    </row>
    <row r="339" ht="13.5" customHeight="1">
      <c r="A339" s="155"/>
      <c r="B339" s="155"/>
      <c r="C339" s="155"/>
      <c r="D339" s="155"/>
      <c r="E339" s="155"/>
      <c r="F339" s="155"/>
      <c r="G339" s="155"/>
      <c r="H339" s="155"/>
      <c r="I339" s="155"/>
      <c r="J339" s="155"/>
      <c r="K339" s="155"/>
      <c r="L339" s="155"/>
      <c r="M339" s="155"/>
      <c r="N339" s="155"/>
      <c r="O339" s="155"/>
      <c r="P339" s="155"/>
      <c r="Q339" s="155"/>
      <c r="R339" s="155"/>
      <c r="S339" s="155"/>
      <c r="T339" s="155"/>
      <c r="U339" s="155"/>
      <c r="V339" s="155"/>
      <c r="W339" s="155"/>
      <c r="X339" s="155"/>
      <c r="Y339" s="155"/>
      <c r="Z339" s="155"/>
    </row>
    <row r="340" ht="13.5" customHeight="1">
      <c r="A340" s="155"/>
      <c r="B340" s="155"/>
      <c r="C340" s="155"/>
      <c r="D340" s="155"/>
      <c r="E340" s="155"/>
      <c r="F340" s="155"/>
      <c r="G340" s="155"/>
      <c r="H340" s="155"/>
      <c r="I340" s="155"/>
      <c r="J340" s="155"/>
      <c r="K340" s="155"/>
      <c r="L340" s="155"/>
      <c r="M340" s="155"/>
      <c r="N340" s="155"/>
      <c r="O340" s="155"/>
      <c r="P340" s="155"/>
      <c r="Q340" s="155"/>
      <c r="R340" s="155"/>
      <c r="S340" s="155"/>
      <c r="T340" s="155"/>
      <c r="U340" s="155"/>
      <c r="V340" s="155"/>
      <c r="W340" s="155"/>
      <c r="X340" s="155"/>
      <c r="Y340" s="155"/>
      <c r="Z340" s="155"/>
    </row>
    <row r="341" ht="13.5" customHeight="1">
      <c r="A341" s="155"/>
      <c r="B341" s="155"/>
      <c r="C341" s="155"/>
      <c r="D341" s="155"/>
      <c r="E341" s="155"/>
      <c r="F341" s="155"/>
      <c r="G341" s="155"/>
      <c r="H341" s="155"/>
      <c r="I341" s="155"/>
      <c r="J341" s="155"/>
      <c r="K341" s="155"/>
      <c r="L341" s="155"/>
      <c r="M341" s="155"/>
      <c r="N341" s="155"/>
      <c r="O341" s="155"/>
      <c r="P341" s="155"/>
      <c r="Q341" s="155"/>
      <c r="R341" s="155"/>
      <c r="S341" s="155"/>
      <c r="T341" s="155"/>
      <c r="U341" s="155"/>
      <c r="V341" s="155"/>
      <c r="W341" s="155"/>
      <c r="X341" s="155"/>
      <c r="Y341" s="155"/>
      <c r="Z341" s="155"/>
    </row>
    <row r="342" ht="13.5" customHeight="1">
      <c r="A342" s="155"/>
      <c r="B342" s="155"/>
      <c r="C342" s="155"/>
      <c r="D342" s="155"/>
      <c r="E342" s="155"/>
      <c r="F342" s="155"/>
      <c r="G342" s="155"/>
      <c r="H342" s="155"/>
      <c r="I342" s="155"/>
      <c r="J342" s="155"/>
      <c r="K342" s="155"/>
      <c r="L342" s="155"/>
      <c r="M342" s="155"/>
      <c r="N342" s="155"/>
      <c r="O342" s="155"/>
      <c r="P342" s="155"/>
      <c r="Q342" s="155"/>
      <c r="R342" s="155"/>
      <c r="S342" s="155"/>
      <c r="T342" s="155"/>
      <c r="U342" s="155"/>
      <c r="V342" s="155"/>
      <c r="W342" s="155"/>
      <c r="X342" s="155"/>
      <c r="Y342" s="155"/>
      <c r="Z342" s="155"/>
    </row>
    <row r="343" ht="13.5" customHeight="1">
      <c r="A343" s="155"/>
      <c r="B343" s="155"/>
      <c r="C343" s="155"/>
      <c r="D343" s="155"/>
      <c r="E343" s="155"/>
      <c r="F343" s="155"/>
      <c r="G343" s="155"/>
      <c r="H343" s="155"/>
      <c r="I343" s="155"/>
      <c r="J343" s="155"/>
      <c r="K343" s="155"/>
      <c r="L343" s="155"/>
      <c r="M343" s="155"/>
      <c r="N343" s="155"/>
      <c r="O343" s="155"/>
      <c r="P343" s="155"/>
      <c r="Q343" s="155"/>
      <c r="R343" s="155"/>
      <c r="S343" s="155"/>
      <c r="T343" s="155"/>
      <c r="U343" s="155"/>
      <c r="V343" s="155"/>
      <c r="W343" s="155"/>
      <c r="X343" s="155"/>
      <c r="Y343" s="155"/>
      <c r="Z343" s="155"/>
    </row>
    <row r="344" ht="13.5" customHeight="1">
      <c r="A344" s="155"/>
      <c r="B344" s="155"/>
      <c r="C344" s="155"/>
      <c r="D344" s="155"/>
      <c r="E344" s="155"/>
      <c r="F344" s="155"/>
      <c r="G344" s="155"/>
      <c r="H344" s="155"/>
      <c r="I344" s="155"/>
      <c r="J344" s="155"/>
      <c r="K344" s="155"/>
      <c r="L344" s="155"/>
      <c r="M344" s="155"/>
      <c r="N344" s="155"/>
      <c r="O344" s="155"/>
      <c r="P344" s="155"/>
      <c r="Q344" s="155"/>
      <c r="R344" s="155"/>
      <c r="S344" s="155"/>
      <c r="T344" s="155"/>
      <c r="U344" s="155"/>
      <c r="V344" s="155"/>
      <c r="W344" s="155"/>
      <c r="X344" s="155"/>
      <c r="Y344" s="155"/>
      <c r="Z344" s="155"/>
    </row>
    <row r="345" ht="13.5" customHeight="1">
      <c r="A345" s="155"/>
      <c r="B345" s="155"/>
      <c r="C345" s="155"/>
      <c r="D345" s="155"/>
      <c r="E345" s="155"/>
      <c r="F345" s="155"/>
      <c r="G345" s="155"/>
      <c r="H345" s="155"/>
      <c r="I345" s="155"/>
      <c r="J345" s="155"/>
      <c r="K345" s="155"/>
      <c r="L345" s="155"/>
      <c r="M345" s="155"/>
      <c r="N345" s="155"/>
      <c r="O345" s="155"/>
      <c r="P345" s="155"/>
      <c r="Q345" s="155"/>
      <c r="R345" s="155"/>
      <c r="S345" s="155"/>
      <c r="T345" s="155"/>
      <c r="U345" s="155"/>
      <c r="V345" s="155"/>
      <c r="W345" s="155"/>
      <c r="X345" s="155"/>
      <c r="Y345" s="155"/>
      <c r="Z345" s="155"/>
    </row>
    <row r="346" ht="13.5" customHeight="1">
      <c r="A346" s="155"/>
      <c r="B346" s="155"/>
      <c r="C346" s="155"/>
      <c r="D346" s="155"/>
      <c r="E346" s="155"/>
      <c r="F346" s="155"/>
      <c r="G346" s="155"/>
      <c r="H346" s="155"/>
      <c r="I346" s="155"/>
      <c r="J346" s="155"/>
      <c r="K346" s="155"/>
      <c r="L346" s="155"/>
      <c r="M346" s="155"/>
      <c r="N346" s="155"/>
      <c r="O346" s="155"/>
      <c r="P346" s="155"/>
      <c r="Q346" s="155"/>
      <c r="R346" s="155"/>
      <c r="S346" s="155"/>
      <c r="T346" s="155"/>
      <c r="U346" s="155"/>
      <c r="V346" s="155"/>
      <c r="W346" s="155"/>
      <c r="X346" s="155"/>
      <c r="Y346" s="155"/>
      <c r="Z346" s="155"/>
    </row>
    <row r="347" ht="13.5" customHeight="1">
      <c r="A347" s="155"/>
      <c r="B347" s="155"/>
      <c r="C347" s="155"/>
      <c r="D347" s="155"/>
      <c r="E347" s="155"/>
      <c r="F347" s="155"/>
      <c r="G347" s="155"/>
      <c r="H347" s="155"/>
      <c r="I347" s="155"/>
      <c r="J347" s="155"/>
      <c r="K347" s="155"/>
      <c r="L347" s="155"/>
      <c r="M347" s="155"/>
      <c r="N347" s="155"/>
      <c r="O347" s="155"/>
      <c r="P347" s="155"/>
      <c r="Q347" s="155"/>
      <c r="R347" s="155"/>
      <c r="S347" s="155"/>
      <c r="T347" s="155"/>
      <c r="U347" s="155"/>
      <c r="V347" s="155"/>
      <c r="W347" s="155"/>
      <c r="X347" s="155"/>
      <c r="Y347" s="155"/>
      <c r="Z347" s="155"/>
    </row>
    <row r="348" ht="13.5" customHeight="1">
      <c r="A348" s="155"/>
      <c r="B348" s="155"/>
      <c r="C348" s="155"/>
      <c r="D348" s="155"/>
      <c r="E348" s="155"/>
      <c r="F348" s="155"/>
      <c r="G348" s="155"/>
      <c r="H348" s="155"/>
      <c r="I348" s="155"/>
      <c r="J348" s="155"/>
      <c r="K348" s="155"/>
      <c r="L348" s="155"/>
      <c r="M348" s="155"/>
      <c r="N348" s="155"/>
      <c r="O348" s="155"/>
      <c r="P348" s="155"/>
      <c r="Q348" s="155"/>
      <c r="R348" s="155"/>
      <c r="S348" s="155"/>
      <c r="T348" s="155"/>
      <c r="U348" s="155"/>
      <c r="V348" s="155"/>
      <c r="W348" s="155"/>
      <c r="X348" s="155"/>
      <c r="Y348" s="155"/>
      <c r="Z348" s="155"/>
    </row>
    <row r="349" ht="13.5" customHeight="1">
      <c r="A349" s="155"/>
      <c r="B349" s="155"/>
      <c r="C349" s="155"/>
      <c r="D349" s="155"/>
      <c r="E349" s="155"/>
      <c r="F349" s="155"/>
      <c r="G349" s="155"/>
      <c r="H349" s="155"/>
      <c r="I349" s="155"/>
      <c r="J349" s="155"/>
      <c r="K349" s="155"/>
      <c r="L349" s="155"/>
      <c r="M349" s="155"/>
      <c r="N349" s="155"/>
      <c r="O349" s="155"/>
      <c r="P349" s="155"/>
      <c r="Q349" s="155"/>
      <c r="R349" s="155"/>
      <c r="S349" s="155"/>
      <c r="T349" s="155"/>
      <c r="U349" s="155"/>
      <c r="V349" s="155"/>
      <c r="W349" s="155"/>
      <c r="X349" s="155"/>
      <c r="Y349" s="155"/>
      <c r="Z349" s="155"/>
    </row>
    <row r="350" ht="13.5" customHeight="1">
      <c r="A350" s="155"/>
      <c r="B350" s="155"/>
      <c r="C350" s="155"/>
      <c r="D350" s="155"/>
      <c r="E350" s="155"/>
      <c r="F350" s="155"/>
      <c r="G350" s="155"/>
      <c r="H350" s="155"/>
      <c r="I350" s="155"/>
      <c r="J350" s="155"/>
      <c r="K350" s="155"/>
      <c r="L350" s="155"/>
      <c r="M350" s="155"/>
      <c r="N350" s="155"/>
      <c r="O350" s="155"/>
      <c r="P350" s="155"/>
      <c r="Q350" s="155"/>
      <c r="R350" s="155"/>
      <c r="S350" s="155"/>
      <c r="T350" s="155"/>
      <c r="U350" s="155"/>
      <c r="V350" s="155"/>
      <c r="W350" s="155"/>
      <c r="X350" s="155"/>
      <c r="Y350" s="155"/>
      <c r="Z350" s="155"/>
    </row>
    <row r="351" ht="13.5" customHeight="1">
      <c r="A351" s="155"/>
      <c r="B351" s="155"/>
      <c r="C351" s="155"/>
      <c r="D351" s="155"/>
      <c r="E351" s="155"/>
      <c r="F351" s="155"/>
      <c r="G351" s="155"/>
      <c r="H351" s="155"/>
      <c r="I351" s="155"/>
      <c r="J351" s="155"/>
      <c r="K351" s="155"/>
      <c r="L351" s="155"/>
      <c r="M351" s="155"/>
      <c r="N351" s="155"/>
      <c r="O351" s="155"/>
      <c r="P351" s="155"/>
      <c r="Q351" s="155"/>
      <c r="R351" s="155"/>
      <c r="S351" s="155"/>
      <c r="T351" s="155"/>
      <c r="U351" s="155"/>
      <c r="V351" s="155"/>
      <c r="W351" s="155"/>
      <c r="X351" s="155"/>
      <c r="Y351" s="155"/>
      <c r="Z351" s="155"/>
    </row>
    <row r="352" ht="13.5" customHeight="1">
      <c r="A352" s="155"/>
      <c r="B352" s="155"/>
      <c r="C352" s="155"/>
      <c r="D352" s="155"/>
      <c r="E352" s="155"/>
      <c r="F352" s="155"/>
      <c r="G352" s="155"/>
      <c r="H352" s="155"/>
      <c r="I352" s="155"/>
      <c r="J352" s="155"/>
      <c r="K352" s="155"/>
      <c r="L352" s="155"/>
      <c r="M352" s="155"/>
      <c r="N352" s="155"/>
      <c r="O352" s="155"/>
      <c r="P352" s="155"/>
      <c r="Q352" s="155"/>
      <c r="R352" s="155"/>
      <c r="S352" s="155"/>
      <c r="T352" s="155"/>
      <c r="U352" s="155"/>
      <c r="V352" s="155"/>
      <c r="W352" s="155"/>
      <c r="X352" s="155"/>
      <c r="Y352" s="155"/>
      <c r="Z352" s="155"/>
    </row>
    <row r="353" ht="13.5" customHeight="1">
      <c r="A353" s="155"/>
      <c r="B353" s="155"/>
      <c r="C353" s="155"/>
      <c r="D353" s="155"/>
      <c r="E353" s="155"/>
      <c r="F353" s="155"/>
      <c r="G353" s="155"/>
      <c r="H353" s="155"/>
      <c r="I353" s="155"/>
      <c r="J353" s="155"/>
      <c r="K353" s="155"/>
      <c r="L353" s="155"/>
      <c r="M353" s="155"/>
      <c r="N353" s="155"/>
      <c r="O353" s="155"/>
      <c r="P353" s="155"/>
      <c r="Q353" s="155"/>
      <c r="R353" s="155"/>
      <c r="S353" s="155"/>
      <c r="T353" s="155"/>
      <c r="U353" s="155"/>
      <c r="V353" s="155"/>
      <c r="W353" s="155"/>
      <c r="X353" s="155"/>
      <c r="Y353" s="155"/>
      <c r="Z353" s="155"/>
    </row>
    <row r="354" ht="13.5" customHeight="1">
      <c r="A354" s="155"/>
      <c r="B354" s="155"/>
      <c r="C354" s="155"/>
      <c r="D354" s="155"/>
      <c r="E354" s="155"/>
      <c r="F354" s="155"/>
      <c r="G354" s="155"/>
      <c r="H354" s="155"/>
      <c r="I354" s="155"/>
      <c r="J354" s="155"/>
      <c r="K354" s="155"/>
      <c r="L354" s="155"/>
      <c r="M354" s="155"/>
      <c r="N354" s="155"/>
      <c r="O354" s="155"/>
      <c r="P354" s="155"/>
      <c r="Q354" s="155"/>
      <c r="R354" s="155"/>
      <c r="S354" s="155"/>
      <c r="T354" s="155"/>
      <c r="U354" s="155"/>
      <c r="V354" s="155"/>
      <c r="W354" s="155"/>
      <c r="X354" s="155"/>
      <c r="Y354" s="155"/>
      <c r="Z354" s="155"/>
    </row>
    <row r="355" ht="13.5" customHeight="1">
      <c r="A355" s="155"/>
      <c r="B355" s="155"/>
      <c r="C355" s="155"/>
      <c r="D355" s="155"/>
      <c r="E355" s="155"/>
      <c r="F355" s="155"/>
      <c r="G355" s="155"/>
      <c r="H355" s="155"/>
      <c r="I355" s="155"/>
      <c r="J355" s="155"/>
      <c r="K355" s="155"/>
      <c r="L355" s="155"/>
      <c r="M355" s="155"/>
      <c r="N355" s="155"/>
      <c r="O355" s="155"/>
      <c r="P355" s="155"/>
      <c r="Q355" s="155"/>
      <c r="R355" s="155"/>
      <c r="S355" s="155"/>
      <c r="T355" s="155"/>
      <c r="U355" s="155"/>
      <c r="V355" s="155"/>
      <c r="W355" s="155"/>
      <c r="X355" s="155"/>
      <c r="Y355" s="155"/>
      <c r="Z355" s="155"/>
    </row>
    <row r="356" ht="13.5" customHeight="1">
      <c r="A356" s="155"/>
      <c r="B356" s="155"/>
      <c r="C356" s="155"/>
      <c r="D356" s="155"/>
      <c r="E356" s="155"/>
      <c r="F356" s="155"/>
      <c r="G356" s="155"/>
      <c r="H356" s="155"/>
      <c r="I356" s="155"/>
      <c r="J356" s="155"/>
      <c r="K356" s="155"/>
      <c r="L356" s="155"/>
      <c r="M356" s="155"/>
      <c r="N356" s="155"/>
      <c r="O356" s="155"/>
      <c r="P356" s="155"/>
      <c r="Q356" s="155"/>
      <c r="R356" s="155"/>
      <c r="S356" s="155"/>
      <c r="T356" s="155"/>
      <c r="U356" s="155"/>
      <c r="V356" s="155"/>
      <c r="W356" s="155"/>
      <c r="X356" s="155"/>
      <c r="Y356" s="155"/>
      <c r="Z356" s="155"/>
    </row>
    <row r="357" ht="13.5" customHeight="1">
      <c r="A357" s="155"/>
      <c r="B357" s="155"/>
      <c r="C357" s="155"/>
      <c r="D357" s="155"/>
      <c r="E357" s="155"/>
      <c r="F357" s="155"/>
      <c r="G357" s="155"/>
      <c r="H357" s="155"/>
      <c r="I357" s="155"/>
      <c r="J357" s="155"/>
      <c r="K357" s="155"/>
      <c r="L357" s="155"/>
      <c r="M357" s="155"/>
      <c r="N357" s="155"/>
      <c r="O357" s="155"/>
      <c r="P357" s="155"/>
      <c r="Q357" s="155"/>
      <c r="R357" s="155"/>
      <c r="S357" s="155"/>
      <c r="T357" s="155"/>
      <c r="U357" s="155"/>
      <c r="V357" s="155"/>
      <c r="W357" s="155"/>
      <c r="X357" s="155"/>
      <c r="Y357" s="155"/>
      <c r="Z357" s="155"/>
    </row>
    <row r="358" ht="13.5" customHeight="1">
      <c r="A358" s="155"/>
      <c r="B358" s="155"/>
      <c r="C358" s="155"/>
      <c r="D358" s="155"/>
      <c r="E358" s="155"/>
      <c r="F358" s="155"/>
      <c r="G358" s="155"/>
      <c r="H358" s="155"/>
      <c r="I358" s="155"/>
      <c r="J358" s="155"/>
      <c r="K358" s="155"/>
      <c r="L358" s="155"/>
      <c r="M358" s="155"/>
      <c r="N358" s="155"/>
      <c r="O358" s="155"/>
      <c r="P358" s="155"/>
      <c r="Q358" s="155"/>
      <c r="R358" s="155"/>
      <c r="S358" s="155"/>
      <c r="T358" s="155"/>
      <c r="U358" s="155"/>
      <c r="V358" s="155"/>
      <c r="W358" s="155"/>
      <c r="X358" s="155"/>
      <c r="Y358" s="155"/>
      <c r="Z358" s="155"/>
    </row>
    <row r="359" ht="13.5" customHeight="1">
      <c r="A359" s="155"/>
      <c r="B359" s="155"/>
      <c r="C359" s="155"/>
      <c r="D359" s="155"/>
      <c r="E359" s="155"/>
      <c r="F359" s="155"/>
      <c r="G359" s="155"/>
      <c r="H359" s="155"/>
      <c r="I359" s="155"/>
      <c r="J359" s="155"/>
      <c r="K359" s="155"/>
      <c r="L359" s="155"/>
      <c r="M359" s="155"/>
      <c r="N359" s="155"/>
      <c r="O359" s="155"/>
      <c r="P359" s="155"/>
      <c r="Q359" s="155"/>
      <c r="R359" s="155"/>
      <c r="S359" s="155"/>
      <c r="T359" s="155"/>
      <c r="U359" s="155"/>
      <c r="V359" s="155"/>
      <c r="W359" s="155"/>
      <c r="X359" s="155"/>
      <c r="Y359" s="155"/>
      <c r="Z359" s="155"/>
    </row>
    <row r="360" ht="13.5" customHeight="1">
      <c r="A360" s="155"/>
      <c r="B360" s="155"/>
      <c r="C360" s="155"/>
      <c r="D360" s="155"/>
      <c r="E360" s="155"/>
      <c r="F360" s="155"/>
      <c r="G360" s="155"/>
      <c r="H360" s="155"/>
      <c r="I360" s="155"/>
      <c r="J360" s="155"/>
      <c r="K360" s="155"/>
      <c r="L360" s="155"/>
      <c r="M360" s="155"/>
      <c r="N360" s="155"/>
      <c r="O360" s="155"/>
      <c r="P360" s="155"/>
      <c r="Q360" s="155"/>
      <c r="R360" s="155"/>
      <c r="S360" s="155"/>
      <c r="T360" s="155"/>
      <c r="U360" s="155"/>
      <c r="V360" s="155"/>
      <c r="W360" s="155"/>
      <c r="X360" s="155"/>
      <c r="Y360" s="155"/>
      <c r="Z360" s="155"/>
    </row>
    <row r="361" ht="13.5" customHeight="1">
      <c r="A361" s="155"/>
      <c r="B361" s="155"/>
      <c r="C361" s="155"/>
      <c r="D361" s="155"/>
      <c r="E361" s="155"/>
      <c r="F361" s="155"/>
      <c r="G361" s="155"/>
      <c r="H361" s="155"/>
      <c r="I361" s="155"/>
      <c r="J361" s="155"/>
      <c r="K361" s="155"/>
      <c r="L361" s="155"/>
      <c r="M361" s="155"/>
      <c r="N361" s="155"/>
      <c r="O361" s="155"/>
      <c r="P361" s="155"/>
      <c r="Q361" s="155"/>
      <c r="R361" s="155"/>
      <c r="S361" s="155"/>
      <c r="T361" s="155"/>
      <c r="U361" s="155"/>
      <c r="V361" s="155"/>
      <c r="W361" s="155"/>
      <c r="X361" s="155"/>
      <c r="Y361" s="155"/>
      <c r="Z361" s="155"/>
    </row>
    <row r="362" ht="13.5" customHeight="1">
      <c r="A362" s="155"/>
      <c r="B362" s="155"/>
      <c r="C362" s="155"/>
      <c r="D362" s="155"/>
      <c r="E362" s="155"/>
      <c r="F362" s="155"/>
      <c r="G362" s="155"/>
      <c r="H362" s="155"/>
      <c r="I362" s="155"/>
      <c r="J362" s="155"/>
      <c r="K362" s="155"/>
      <c r="L362" s="155"/>
      <c r="M362" s="155"/>
      <c r="N362" s="155"/>
      <c r="O362" s="155"/>
      <c r="P362" s="155"/>
      <c r="Q362" s="155"/>
      <c r="R362" s="155"/>
      <c r="S362" s="155"/>
      <c r="T362" s="155"/>
      <c r="U362" s="155"/>
      <c r="V362" s="155"/>
      <c r="W362" s="155"/>
      <c r="X362" s="155"/>
      <c r="Y362" s="155"/>
      <c r="Z362" s="155"/>
    </row>
    <row r="363" ht="13.5" customHeight="1">
      <c r="A363" s="155"/>
      <c r="B363" s="155"/>
      <c r="C363" s="155"/>
      <c r="D363" s="155"/>
      <c r="E363" s="155"/>
      <c r="F363" s="155"/>
      <c r="G363" s="155"/>
      <c r="H363" s="155"/>
      <c r="I363" s="155"/>
      <c r="J363" s="155"/>
      <c r="K363" s="155"/>
      <c r="L363" s="155"/>
      <c r="M363" s="155"/>
      <c r="N363" s="155"/>
      <c r="O363" s="155"/>
      <c r="P363" s="155"/>
      <c r="Q363" s="155"/>
      <c r="R363" s="155"/>
      <c r="S363" s="155"/>
      <c r="T363" s="155"/>
      <c r="U363" s="155"/>
      <c r="V363" s="155"/>
      <c r="W363" s="155"/>
      <c r="X363" s="155"/>
      <c r="Y363" s="155"/>
      <c r="Z363" s="155"/>
    </row>
    <row r="364" ht="13.5" customHeight="1">
      <c r="A364" s="155"/>
      <c r="B364" s="155"/>
      <c r="C364" s="155"/>
      <c r="D364" s="155"/>
      <c r="E364" s="155"/>
      <c r="F364" s="155"/>
      <c r="G364" s="155"/>
      <c r="H364" s="155"/>
      <c r="I364" s="155"/>
      <c r="J364" s="155"/>
      <c r="K364" s="155"/>
      <c r="L364" s="155"/>
      <c r="M364" s="155"/>
      <c r="N364" s="155"/>
      <c r="O364" s="155"/>
      <c r="P364" s="155"/>
      <c r="Q364" s="155"/>
      <c r="R364" s="155"/>
      <c r="S364" s="155"/>
      <c r="T364" s="155"/>
      <c r="U364" s="155"/>
      <c r="V364" s="155"/>
      <c r="W364" s="155"/>
      <c r="X364" s="155"/>
      <c r="Y364" s="155"/>
      <c r="Z364" s="155"/>
    </row>
    <row r="365" ht="13.5" customHeight="1">
      <c r="A365" s="155"/>
      <c r="B365" s="155"/>
      <c r="C365" s="155"/>
      <c r="D365" s="155"/>
      <c r="E365" s="155"/>
      <c r="F365" s="155"/>
      <c r="G365" s="155"/>
      <c r="H365" s="155"/>
      <c r="I365" s="155"/>
      <c r="J365" s="155"/>
      <c r="K365" s="155"/>
      <c r="L365" s="155"/>
      <c r="M365" s="155"/>
      <c r="N365" s="155"/>
      <c r="O365" s="155"/>
      <c r="P365" s="155"/>
      <c r="Q365" s="155"/>
      <c r="R365" s="155"/>
      <c r="S365" s="155"/>
      <c r="T365" s="155"/>
      <c r="U365" s="155"/>
      <c r="V365" s="155"/>
      <c r="W365" s="155"/>
      <c r="X365" s="155"/>
      <c r="Y365" s="155"/>
      <c r="Z365" s="155"/>
    </row>
    <row r="366" ht="13.5" customHeight="1">
      <c r="A366" s="155"/>
      <c r="B366" s="155"/>
      <c r="C366" s="155"/>
      <c r="D366" s="155"/>
      <c r="E366" s="155"/>
      <c r="F366" s="155"/>
      <c r="G366" s="155"/>
      <c r="H366" s="155"/>
      <c r="I366" s="155"/>
      <c r="J366" s="155"/>
      <c r="K366" s="155"/>
      <c r="L366" s="155"/>
      <c r="M366" s="155"/>
      <c r="N366" s="155"/>
      <c r="O366" s="155"/>
      <c r="P366" s="155"/>
      <c r="Q366" s="155"/>
      <c r="R366" s="155"/>
      <c r="S366" s="155"/>
      <c r="T366" s="155"/>
      <c r="U366" s="155"/>
      <c r="V366" s="155"/>
      <c r="W366" s="155"/>
      <c r="X366" s="155"/>
      <c r="Y366" s="155"/>
      <c r="Z366" s="155"/>
    </row>
    <row r="367" ht="13.5" customHeight="1">
      <c r="A367" s="155"/>
      <c r="B367" s="155"/>
      <c r="C367" s="155"/>
      <c r="D367" s="155"/>
      <c r="E367" s="155"/>
      <c r="F367" s="155"/>
      <c r="G367" s="155"/>
      <c r="H367" s="155"/>
      <c r="I367" s="155"/>
      <c r="J367" s="155"/>
      <c r="K367" s="155"/>
      <c r="L367" s="155"/>
      <c r="M367" s="155"/>
      <c r="N367" s="155"/>
      <c r="O367" s="155"/>
      <c r="P367" s="155"/>
      <c r="Q367" s="155"/>
      <c r="R367" s="155"/>
      <c r="S367" s="155"/>
      <c r="T367" s="155"/>
      <c r="U367" s="155"/>
      <c r="V367" s="155"/>
      <c r="W367" s="155"/>
      <c r="X367" s="155"/>
      <c r="Y367" s="155"/>
      <c r="Z367" s="155"/>
    </row>
    <row r="368" ht="13.5" customHeight="1">
      <c r="A368" s="155"/>
      <c r="B368" s="155"/>
      <c r="C368" s="155"/>
      <c r="D368" s="155"/>
      <c r="E368" s="155"/>
      <c r="F368" s="155"/>
      <c r="G368" s="155"/>
      <c r="H368" s="155"/>
      <c r="I368" s="155"/>
      <c r="J368" s="155"/>
      <c r="K368" s="155"/>
      <c r="L368" s="155"/>
      <c r="M368" s="155"/>
      <c r="N368" s="155"/>
      <c r="O368" s="155"/>
      <c r="P368" s="155"/>
      <c r="Q368" s="155"/>
      <c r="R368" s="155"/>
      <c r="S368" s="155"/>
      <c r="T368" s="155"/>
      <c r="U368" s="155"/>
      <c r="V368" s="155"/>
      <c r="W368" s="155"/>
      <c r="X368" s="155"/>
      <c r="Y368" s="155"/>
      <c r="Z368" s="155"/>
    </row>
    <row r="369" ht="13.5" customHeight="1">
      <c r="A369" s="155"/>
      <c r="B369" s="155"/>
      <c r="C369" s="155"/>
      <c r="D369" s="155"/>
      <c r="E369" s="155"/>
      <c r="F369" s="155"/>
      <c r="G369" s="155"/>
      <c r="H369" s="155"/>
      <c r="I369" s="155"/>
      <c r="J369" s="155"/>
      <c r="K369" s="155"/>
      <c r="L369" s="155"/>
      <c r="M369" s="155"/>
      <c r="N369" s="155"/>
      <c r="O369" s="155"/>
      <c r="P369" s="155"/>
      <c r="Q369" s="155"/>
      <c r="R369" s="155"/>
      <c r="S369" s="155"/>
      <c r="T369" s="155"/>
      <c r="U369" s="155"/>
      <c r="V369" s="155"/>
      <c r="W369" s="155"/>
      <c r="X369" s="155"/>
      <c r="Y369" s="155"/>
      <c r="Z369" s="155"/>
    </row>
    <row r="370" ht="13.5" customHeight="1">
      <c r="A370" s="155"/>
      <c r="B370" s="155"/>
      <c r="C370" s="155"/>
      <c r="D370" s="155"/>
      <c r="E370" s="155"/>
      <c r="F370" s="155"/>
      <c r="G370" s="155"/>
      <c r="H370" s="155"/>
      <c r="I370" s="155"/>
      <c r="J370" s="155"/>
      <c r="K370" s="155"/>
      <c r="L370" s="155"/>
      <c r="M370" s="155"/>
      <c r="N370" s="155"/>
      <c r="O370" s="155"/>
      <c r="P370" s="155"/>
      <c r="Q370" s="155"/>
      <c r="R370" s="155"/>
      <c r="S370" s="155"/>
      <c r="T370" s="155"/>
      <c r="U370" s="155"/>
      <c r="V370" s="155"/>
      <c r="W370" s="155"/>
      <c r="X370" s="155"/>
      <c r="Y370" s="155"/>
      <c r="Z370" s="155"/>
    </row>
    <row r="371" ht="13.5" customHeight="1">
      <c r="A371" s="155"/>
      <c r="B371" s="155"/>
      <c r="C371" s="155"/>
      <c r="D371" s="155"/>
      <c r="E371" s="155"/>
      <c r="F371" s="155"/>
      <c r="G371" s="155"/>
      <c r="H371" s="155"/>
      <c r="I371" s="155"/>
      <c r="J371" s="155"/>
      <c r="K371" s="155"/>
      <c r="L371" s="155"/>
      <c r="M371" s="155"/>
      <c r="N371" s="155"/>
      <c r="O371" s="155"/>
      <c r="P371" s="155"/>
      <c r="Q371" s="155"/>
      <c r="R371" s="155"/>
      <c r="S371" s="155"/>
      <c r="T371" s="155"/>
      <c r="U371" s="155"/>
      <c r="V371" s="155"/>
      <c r="W371" s="155"/>
      <c r="X371" s="155"/>
      <c r="Y371" s="155"/>
      <c r="Z371" s="155"/>
    </row>
    <row r="372" ht="13.5" customHeight="1">
      <c r="A372" s="155"/>
      <c r="B372" s="155"/>
      <c r="C372" s="155"/>
      <c r="D372" s="155"/>
      <c r="E372" s="155"/>
      <c r="F372" s="155"/>
      <c r="G372" s="155"/>
      <c r="H372" s="155"/>
      <c r="I372" s="155"/>
      <c r="J372" s="155"/>
      <c r="K372" s="155"/>
      <c r="L372" s="155"/>
      <c r="M372" s="155"/>
      <c r="N372" s="155"/>
      <c r="O372" s="155"/>
      <c r="P372" s="155"/>
      <c r="Q372" s="155"/>
      <c r="R372" s="155"/>
      <c r="S372" s="155"/>
      <c r="T372" s="155"/>
      <c r="U372" s="155"/>
      <c r="V372" s="155"/>
      <c r="W372" s="155"/>
      <c r="X372" s="155"/>
      <c r="Y372" s="155"/>
      <c r="Z372" s="155"/>
    </row>
    <row r="373" ht="13.5" customHeight="1">
      <c r="A373" s="155"/>
      <c r="B373" s="155"/>
      <c r="C373" s="155"/>
      <c r="D373" s="155"/>
      <c r="E373" s="155"/>
      <c r="F373" s="155"/>
      <c r="G373" s="155"/>
      <c r="H373" s="155"/>
      <c r="I373" s="155"/>
      <c r="J373" s="155"/>
      <c r="K373" s="155"/>
      <c r="L373" s="155"/>
      <c r="M373" s="155"/>
      <c r="N373" s="155"/>
      <c r="O373" s="155"/>
      <c r="P373" s="155"/>
      <c r="Q373" s="155"/>
      <c r="R373" s="155"/>
      <c r="S373" s="155"/>
      <c r="T373" s="155"/>
      <c r="U373" s="155"/>
      <c r="V373" s="155"/>
      <c r="W373" s="155"/>
      <c r="X373" s="155"/>
      <c r="Y373" s="155"/>
      <c r="Z373" s="155"/>
    </row>
    <row r="374" ht="13.5" customHeight="1">
      <c r="A374" s="155"/>
      <c r="B374" s="155"/>
      <c r="C374" s="155"/>
      <c r="D374" s="155"/>
      <c r="E374" s="155"/>
      <c r="F374" s="155"/>
      <c r="G374" s="155"/>
      <c r="H374" s="155"/>
      <c r="I374" s="155"/>
      <c r="J374" s="155"/>
      <c r="K374" s="155"/>
      <c r="L374" s="155"/>
      <c r="M374" s="155"/>
      <c r="N374" s="155"/>
      <c r="O374" s="155"/>
      <c r="P374" s="155"/>
      <c r="Q374" s="155"/>
      <c r="R374" s="155"/>
      <c r="S374" s="155"/>
      <c r="T374" s="155"/>
      <c r="U374" s="155"/>
      <c r="V374" s="155"/>
      <c r="W374" s="155"/>
      <c r="X374" s="155"/>
      <c r="Y374" s="155"/>
      <c r="Z374" s="155"/>
    </row>
    <row r="375" ht="13.5" customHeight="1">
      <c r="A375" s="155"/>
      <c r="B375" s="155"/>
      <c r="C375" s="155"/>
      <c r="D375" s="155"/>
      <c r="E375" s="155"/>
      <c r="F375" s="155"/>
      <c r="G375" s="155"/>
      <c r="H375" s="155"/>
      <c r="I375" s="155"/>
      <c r="J375" s="155"/>
      <c r="K375" s="155"/>
      <c r="L375" s="155"/>
      <c r="M375" s="155"/>
      <c r="N375" s="155"/>
      <c r="O375" s="155"/>
      <c r="P375" s="155"/>
      <c r="Q375" s="155"/>
      <c r="R375" s="155"/>
      <c r="S375" s="155"/>
      <c r="T375" s="155"/>
      <c r="U375" s="155"/>
      <c r="V375" s="155"/>
      <c r="W375" s="155"/>
      <c r="X375" s="155"/>
      <c r="Y375" s="155"/>
      <c r="Z375" s="155"/>
    </row>
    <row r="376" ht="13.5" customHeight="1">
      <c r="A376" s="155"/>
      <c r="B376" s="155"/>
      <c r="C376" s="155"/>
      <c r="D376" s="155"/>
      <c r="E376" s="155"/>
      <c r="F376" s="155"/>
      <c r="G376" s="155"/>
      <c r="H376" s="155"/>
      <c r="I376" s="155"/>
      <c r="J376" s="155"/>
      <c r="K376" s="155"/>
      <c r="L376" s="155"/>
      <c r="M376" s="155"/>
      <c r="N376" s="155"/>
      <c r="O376" s="155"/>
      <c r="P376" s="155"/>
      <c r="Q376" s="155"/>
      <c r="R376" s="155"/>
      <c r="S376" s="155"/>
      <c r="T376" s="155"/>
      <c r="U376" s="155"/>
      <c r="V376" s="155"/>
      <c r="W376" s="155"/>
      <c r="X376" s="155"/>
      <c r="Y376" s="155"/>
      <c r="Z376" s="155"/>
    </row>
    <row r="377" ht="13.5" customHeight="1">
      <c r="A377" s="155"/>
      <c r="B377" s="155"/>
      <c r="C377" s="155"/>
      <c r="D377" s="155"/>
      <c r="E377" s="155"/>
      <c r="F377" s="155"/>
      <c r="G377" s="155"/>
      <c r="H377" s="155"/>
      <c r="I377" s="155"/>
      <c r="J377" s="155"/>
      <c r="K377" s="155"/>
      <c r="L377" s="155"/>
      <c r="M377" s="155"/>
      <c r="N377" s="155"/>
      <c r="O377" s="155"/>
      <c r="P377" s="155"/>
      <c r="Q377" s="155"/>
      <c r="R377" s="155"/>
      <c r="S377" s="155"/>
      <c r="T377" s="155"/>
      <c r="U377" s="155"/>
      <c r="V377" s="155"/>
      <c r="W377" s="155"/>
      <c r="X377" s="155"/>
      <c r="Y377" s="155"/>
      <c r="Z377" s="155"/>
    </row>
    <row r="378" ht="13.5" customHeight="1">
      <c r="A378" s="155"/>
      <c r="B378" s="155"/>
      <c r="C378" s="155"/>
      <c r="D378" s="155"/>
      <c r="E378" s="155"/>
      <c r="F378" s="155"/>
      <c r="G378" s="155"/>
      <c r="H378" s="155"/>
      <c r="I378" s="155"/>
      <c r="J378" s="155"/>
      <c r="K378" s="155"/>
      <c r="L378" s="155"/>
      <c r="M378" s="155"/>
      <c r="N378" s="155"/>
      <c r="O378" s="155"/>
      <c r="P378" s="155"/>
      <c r="Q378" s="155"/>
      <c r="R378" s="155"/>
      <c r="S378" s="155"/>
      <c r="T378" s="155"/>
      <c r="U378" s="155"/>
      <c r="V378" s="155"/>
      <c r="W378" s="155"/>
      <c r="X378" s="155"/>
      <c r="Y378" s="155"/>
      <c r="Z378" s="155"/>
    </row>
    <row r="379" ht="13.5" customHeight="1">
      <c r="A379" s="155"/>
      <c r="B379" s="155"/>
      <c r="C379" s="155"/>
      <c r="D379" s="155"/>
      <c r="E379" s="155"/>
      <c r="F379" s="155"/>
      <c r="G379" s="155"/>
      <c r="H379" s="155"/>
      <c r="I379" s="155"/>
      <c r="J379" s="155"/>
      <c r="K379" s="155"/>
      <c r="L379" s="155"/>
      <c r="M379" s="155"/>
      <c r="N379" s="155"/>
      <c r="O379" s="155"/>
      <c r="P379" s="155"/>
      <c r="Q379" s="155"/>
      <c r="R379" s="155"/>
      <c r="S379" s="155"/>
      <c r="T379" s="155"/>
      <c r="U379" s="155"/>
      <c r="V379" s="155"/>
      <c r="W379" s="155"/>
      <c r="X379" s="155"/>
      <c r="Y379" s="155"/>
      <c r="Z379" s="155"/>
    </row>
    <row r="380" ht="13.5" customHeight="1">
      <c r="A380" s="155"/>
      <c r="B380" s="155"/>
      <c r="C380" s="155"/>
      <c r="D380" s="155"/>
      <c r="E380" s="155"/>
      <c r="F380" s="155"/>
      <c r="G380" s="155"/>
      <c r="H380" s="155"/>
      <c r="I380" s="155"/>
      <c r="J380" s="155"/>
      <c r="K380" s="155"/>
      <c r="L380" s="155"/>
      <c r="M380" s="155"/>
      <c r="N380" s="155"/>
      <c r="O380" s="155"/>
      <c r="P380" s="155"/>
      <c r="Q380" s="155"/>
      <c r="R380" s="155"/>
      <c r="S380" s="155"/>
      <c r="T380" s="155"/>
      <c r="U380" s="155"/>
      <c r="V380" s="155"/>
      <c r="W380" s="155"/>
      <c r="X380" s="155"/>
      <c r="Y380" s="155"/>
      <c r="Z380" s="155"/>
    </row>
    <row r="381" ht="13.5" customHeight="1">
      <c r="A381" s="155"/>
      <c r="B381" s="155"/>
      <c r="C381" s="155"/>
      <c r="D381" s="155"/>
      <c r="E381" s="155"/>
      <c r="F381" s="155"/>
      <c r="G381" s="155"/>
      <c r="H381" s="155"/>
      <c r="I381" s="155"/>
      <c r="J381" s="155"/>
      <c r="K381" s="155"/>
      <c r="L381" s="155"/>
      <c r="M381" s="155"/>
      <c r="N381" s="155"/>
      <c r="O381" s="155"/>
      <c r="P381" s="155"/>
      <c r="Q381" s="155"/>
      <c r="R381" s="155"/>
      <c r="S381" s="155"/>
      <c r="T381" s="155"/>
      <c r="U381" s="155"/>
      <c r="V381" s="155"/>
      <c r="W381" s="155"/>
      <c r="X381" s="155"/>
      <c r="Y381" s="155"/>
      <c r="Z381" s="155"/>
    </row>
    <row r="382" ht="13.5" customHeight="1">
      <c r="A382" s="155"/>
      <c r="B382" s="155"/>
      <c r="C382" s="155"/>
      <c r="D382" s="155"/>
      <c r="E382" s="155"/>
      <c r="F382" s="155"/>
      <c r="G382" s="155"/>
      <c r="H382" s="155"/>
      <c r="I382" s="155"/>
      <c r="J382" s="155"/>
      <c r="K382" s="155"/>
      <c r="L382" s="155"/>
      <c r="M382" s="155"/>
      <c r="N382" s="155"/>
      <c r="O382" s="155"/>
      <c r="P382" s="155"/>
      <c r="Q382" s="155"/>
      <c r="R382" s="155"/>
      <c r="S382" s="155"/>
      <c r="T382" s="155"/>
      <c r="U382" s="155"/>
      <c r="V382" s="155"/>
      <c r="W382" s="155"/>
      <c r="X382" s="155"/>
      <c r="Y382" s="155"/>
      <c r="Z382" s="155"/>
    </row>
    <row r="383" ht="13.5" customHeight="1">
      <c r="A383" s="155"/>
      <c r="B383" s="155"/>
      <c r="C383" s="155"/>
      <c r="D383" s="155"/>
      <c r="E383" s="155"/>
      <c r="F383" s="155"/>
      <c r="G383" s="155"/>
      <c r="H383" s="155"/>
      <c r="I383" s="155"/>
      <c r="J383" s="155"/>
      <c r="K383" s="155"/>
      <c r="L383" s="155"/>
      <c r="M383" s="155"/>
      <c r="N383" s="155"/>
      <c r="O383" s="155"/>
      <c r="P383" s="155"/>
      <c r="Q383" s="155"/>
      <c r="R383" s="155"/>
      <c r="S383" s="155"/>
      <c r="T383" s="155"/>
      <c r="U383" s="155"/>
      <c r="V383" s="155"/>
      <c r="W383" s="155"/>
      <c r="X383" s="155"/>
      <c r="Y383" s="155"/>
      <c r="Z383" s="155"/>
    </row>
    <row r="384" ht="13.5" customHeight="1">
      <c r="A384" s="155"/>
      <c r="B384" s="155"/>
      <c r="C384" s="155"/>
      <c r="D384" s="155"/>
      <c r="E384" s="155"/>
      <c r="F384" s="155"/>
      <c r="G384" s="155"/>
      <c r="H384" s="155"/>
      <c r="I384" s="155"/>
      <c r="J384" s="155"/>
      <c r="K384" s="155"/>
      <c r="L384" s="155"/>
      <c r="M384" s="155"/>
      <c r="N384" s="155"/>
      <c r="O384" s="155"/>
      <c r="P384" s="155"/>
      <c r="Q384" s="155"/>
      <c r="R384" s="155"/>
      <c r="S384" s="155"/>
      <c r="T384" s="155"/>
      <c r="U384" s="155"/>
      <c r="V384" s="155"/>
      <c r="W384" s="155"/>
      <c r="X384" s="155"/>
      <c r="Y384" s="155"/>
      <c r="Z384" s="155"/>
    </row>
    <row r="385" ht="13.5" customHeight="1">
      <c r="A385" s="155"/>
      <c r="B385" s="155"/>
      <c r="C385" s="155"/>
      <c r="D385" s="155"/>
      <c r="E385" s="155"/>
      <c r="F385" s="155"/>
      <c r="G385" s="155"/>
      <c r="H385" s="155"/>
      <c r="I385" s="155"/>
      <c r="J385" s="155"/>
      <c r="K385" s="155"/>
      <c r="L385" s="155"/>
      <c r="M385" s="155"/>
      <c r="N385" s="155"/>
      <c r="O385" s="155"/>
      <c r="P385" s="155"/>
      <c r="Q385" s="155"/>
      <c r="R385" s="155"/>
      <c r="S385" s="155"/>
      <c r="T385" s="155"/>
      <c r="U385" s="155"/>
      <c r="V385" s="155"/>
      <c r="W385" s="155"/>
      <c r="X385" s="155"/>
      <c r="Y385" s="155"/>
      <c r="Z385" s="155"/>
    </row>
    <row r="386" ht="13.5" customHeight="1">
      <c r="A386" s="155"/>
      <c r="B386" s="155"/>
      <c r="C386" s="155"/>
      <c r="D386" s="155"/>
      <c r="E386" s="155"/>
      <c r="F386" s="155"/>
      <c r="G386" s="155"/>
      <c r="H386" s="155"/>
      <c r="I386" s="155"/>
      <c r="J386" s="155"/>
      <c r="K386" s="155"/>
      <c r="L386" s="155"/>
      <c r="M386" s="155"/>
      <c r="N386" s="155"/>
      <c r="O386" s="155"/>
      <c r="P386" s="155"/>
      <c r="Q386" s="155"/>
      <c r="R386" s="155"/>
      <c r="S386" s="155"/>
      <c r="T386" s="155"/>
      <c r="U386" s="155"/>
      <c r="V386" s="155"/>
      <c r="W386" s="155"/>
      <c r="X386" s="155"/>
      <c r="Y386" s="155"/>
      <c r="Z386" s="155"/>
    </row>
    <row r="387" ht="13.5" customHeight="1">
      <c r="A387" s="155"/>
      <c r="B387" s="155"/>
      <c r="C387" s="155"/>
      <c r="D387" s="155"/>
      <c r="E387" s="155"/>
      <c r="F387" s="155"/>
      <c r="G387" s="155"/>
      <c r="H387" s="155"/>
      <c r="I387" s="155"/>
      <c r="J387" s="155"/>
      <c r="K387" s="155"/>
      <c r="L387" s="155"/>
      <c r="M387" s="155"/>
      <c r="N387" s="155"/>
      <c r="O387" s="155"/>
      <c r="P387" s="155"/>
      <c r="Q387" s="155"/>
      <c r="R387" s="155"/>
      <c r="S387" s="155"/>
      <c r="T387" s="155"/>
      <c r="U387" s="155"/>
      <c r="V387" s="155"/>
      <c r="W387" s="155"/>
      <c r="X387" s="155"/>
      <c r="Y387" s="155"/>
      <c r="Z387" s="155"/>
    </row>
    <row r="388" ht="13.5" customHeight="1">
      <c r="A388" s="155"/>
      <c r="B388" s="155"/>
      <c r="C388" s="155"/>
      <c r="D388" s="155"/>
      <c r="E388" s="155"/>
      <c r="F388" s="155"/>
      <c r="G388" s="155"/>
      <c r="H388" s="155"/>
      <c r="I388" s="155"/>
      <c r="J388" s="155"/>
      <c r="K388" s="155"/>
      <c r="L388" s="155"/>
      <c r="M388" s="155"/>
      <c r="N388" s="155"/>
      <c r="O388" s="155"/>
      <c r="P388" s="155"/>
      <c r="Q388" s="155"/>
      <c r="R388" s="155"/>
      <c r="S388" s="155"/>
      <c r="T388" s="155"/>
      <c r="U388" s="155"/>
      <c r="V388" s="155"/>
      <c r="W388" s="155"/>
      <c r="X388" s="155"/>
      <c r="Y388" s="155"/>
      <c r="Z388" s="155"/>
    </row>
    <row r="389" ht="13.5" customHeight="1">
      <c r="A389" s="155"/>
      <c r="B389" s="155"/>
      <c r="C389" s="155"/>
      <c r="D389" s="155"/>
      <c r="E389" s="155"/>
      <c r="F389" s="155"/>
      <c r="G389" s="155"/>
      <c r="H389" s="155"/>
      <c r="I389" s="155"/>
      <c r="J389" s="155"/>
      <c r="K389" s="155"/>
      <c r="L389" s="155"/>
      <c r="M389" s="155"/>
      <c r="N389" s="155"/>
      <c r="O389" s="155"/>
      <c r="P389" s="155"/>
      <c r="Q389" s="155"/>
      <c r="R389" s="155"/>
      <c r="S389" s="155"/>
      <c r="T389" s="155"/>
      <c r="U389" s="155"/>
      <c r="V389" s="155"/>
      <c r="W389" s="155"/>
      <c r="X389" s="155"/>
      <c r="Y389" s="155"/>
      <c r="Z389" s="155"/>
    </row>
    <row r="390" ht="13.5" customHeight="1">
      <c r="A390" s="155"/>
      <c r="B390" s="155"/>
      <c r="C390" s="155"/>
      <c r="D390" s="155"/>
      <c r="E390" s="155"/>
      <c r="F390" s="155"/>
      <c r="G390" s="155"/>
      <c r="H390" s="155"/>
      <c r="I390" s="155"/>
      <c r="J390" s="155"/>
      <c r="K390" s="155"/>
      <c r="L390" s="155"/>
      <c r="M390" s="155"/>
      <c r="N390" s="155"/>
      <c r="O390" s="155"/>
      <c r="P390" s="155"/>
      <c r="Q390" s="155"/>
      <c r="R390" s="155"/>
      <c r="S390" s="155"/>
      <c r="T390" s="155"/>
      <c r="U390" s="155"/>
      <c r="V390" s="155"/>
      <c r="W390" s="155"/>
      <c r="X390" s="155"/>
      <c r="Y390" s="155"/>
      <c r="Z390" s="155"/>
    </row>
    <row r="391" ht="13.5" customHeight="1">
      <c r="A391" s="155"/>
      <c r="B391" s="155"/>
      <c r="C391" s="155"/>
      <c r="D391" s="155"/>
      <c r="E391" s="155"/>
      <c r="F391" s="155"/>
      <c r="G391" s="155"/>
      <c r="H391" s="155"/>
      <c r="I391" s="155"/>
      <c r="J391" s="155"/>
      <c r="K391" s="155"/>
      <c r="L391" s="155"/>
      <c r="M391" s="155"/>
      <c r="N391" s="155"/>
      <c r="O391" s="155"/>
      <c r="P391" s="155"/>
      <c r="Q391" s="155"/>
      <c r="R391" s="155"/>
      <c r="S391" s="155"/>
      <c r="T391" s="155"/>
      <c r="U391" s="155"/>
      <c r="V391" s="155"/>
      <c r="W391" s="155"/>
      <c r="X391" s="155"/>
      <c r="Y391" s="155"/>
      <c r="Z391" s="155"/>
    </row>
    <row r="392" ht="13.5" customHeight="1">
      <c r="A392" s="155"/>
      <c r="B392" s="155"/>
      <c r="C392" s="155"/>
      <c r="D392" s="155"/>
      <c r="E392" s="155"/>
      <c r="F392" s="155"/>
      <c r="G392" s="155"/>
      <c r="H392" s="155"/>
      <c r="I392" s="155"/>
      <c r="J392" s="155"/>
      <c r="K392" s="155"/>
      <c r="L392" s="155"/>
      <c r="M392" s="155"/>
      <c r="N392" s="155"/>
      <c r="O392" s="155"/>
      <c r="P392" s="155"/>
      <c r="Q392" s="155"/>
      <c r="R392" s="155"/>
      <c r="S392" s="155"/>
      <c r="T392" s="155"/>
      <c r="U392" s="155"/>
      <c r="V392" s="155"/>
      <c r="W392" s="155"/>
      <c r="X392" s="155"/>
      <c r="Y392" s="155"/>
      <c r="Z392" s="155"/>
    </row>
    <row r="393" ht="13.5" customHeight="1">
      <c r="A393" s="155"/>
      <c r="B393" s="155"/>
      <c r="C393" s="155"/>
      <c r="D393" s="155"/>
      <c r="E393" s="155"/>
      <c r="F393" s="155"/>
      <c r="G393" s="155"/>
      <c r="H393" s="155"/>
      <c r="I393" s="155"/>
      <c r="J393" s="155"/>
      <c r="K393" s="155"/>
      <c r="L393" s="155"/>
      <c r="M393" s="155"/>
      <c r="N393" s="155"/>
      <c r="O393" s="155"/>
      <c r="P393" s="155"/>
      <c r="Q393" s="155"/>
      <c r="R393" s="155"/>
      <c r="S393" s="155"/>
      <c r="T393" s="155"/>
      <c r="U393" s="155"/>
      <c r="V393" s="155"/>
      <c r="W393" s="155"/>
      <c r="X393" s="155"/>
      <c r="Y393" s="155"/>
      <c r="Z393" s="155"/>
    </row>
    <row r="394" ht="13.5" customHeight="1">
      <c r="A394" s="155"/>
      <c r="B394" s="155"/>
      <c r="C394" s="155"/>
      <c r="D394" s="155"/>
      <c r="E394" s="155"/>
      <c r="F394" s="155"/>
      <c r="G394" s="155"/>
      <c r="H394" s="155"/>
      <c r="I394" s="155"/>
      <c r="J394" s="155"/>
      <c r="K394" s="155"/>
      <c r="L394" s="155"/>
      <c r="M394" s="155"/>
      <c r="N394" s="155"/>
      <c r="O394" s="155"/>
      <c r="P394" s="155"/>
      <c r="Q394" s="155"/>
      <c r="R394" s="155"/>
      <c r="S394" s="155"/>
      <c r="T394" s="155"/>
      <c r="U394" s="155"/>
      <c r="V394" s="155"/>
      <c r="W394" s="155"/>
      <c r="X394" s="155"/>
      <c r="Y394" s="155"/>
      <c r="Z394" s="155"/>
    </row>
    <row r="395" ht="13.5" customHeight="1">
      <c r="A395" s="155"/>
      <c r="B395" s="155"/>
      <c r="C395" s="155"/>
      <c r="D395" s="155"/>
      <c r="E395" s="155"/>
      <c r="F395" s="155"/>
      <c r="G395" s="155"/>
      <c r="H395" s="155"/>
      <c r="I395" s="155"/>
      <c r="J395" s="155"/>
      <c r="K395" s="155"/>
      <c r="L395" s="155"/>
      <c r="M395" s="155"/>
      <c r="N395" s="155"/>
      <c r="O395" s="155"/>
      <c r="P395" s="155"/>
      <c r="Q395" s="155"/>
      <c r="R395" s="155"/>
      <c r="S395" s="155"/>
      <c r="T395" s="155"/>
      <c r="U395" s="155"/>
      <c r="V395" s="155"/>
      <c r="W395" s="155"/>
      <c r="X395" s="155"/>
      <c r="Y395" s="155"/>
      <c r="Z395" s="155"/>
    </row>
    <row r="396" ht="13.5" customHeight="1">
      <c r="A396" s="155"/>
      <c r="B396" s="155"/>
      <c r="C396" s="155"/>
      <c r="D396" s="155"/>
      <c r="E396" s="155"/>
      <c r="F396" s="155"/>
      <c r="G396" s="155"/>
      <c r="H396" s="155"/>
      <c r="I396" s="155"/>
      <c r="J396" s="155"/>
      <c r="K396" s="155"/>
      <c r="L396" s="155"/>
      <c r="M396" s="155"/>
      <c r="N396" s="155"/>
      <c r="O396" s="155"/>
      <c r="P396" s="155"/>
      <c r="Q396" s="155"/>
      <c r="R396" s="155"/>
      <c r="S396" s="155"/>
      <c r="T396" s="155"/>
      <c r="U396" s="155"/>
      <c r="V396" s="155"/>
      <c r="W396" s="155"/>
      <c r="X396" s="155"/>
      <c r="Y396" s="155"/>
      <c r="Z396" s="155"/>
    </row>
    <row r="397" ht="13.5" customHeight="1">
      <c r="A397" s="155"/>
      <c r="B397" s="155"/>
      <c r="C397" s="155"/>
      <c r="D397" s="155"/>
      <c r="E397" s="155"/>
      <c r="F397" s="155"/>
      <c r="G397" s="155"/>
      <c r="H397" s="155"/>
      <c r="I397" s="155"/>
      <c r="J397" s="155"/>
      <c r="K397" s="155"/>
      <c r="L397" s="155"/>
      <c r="M397" s="155"/>
      <c r="N397" s="155"/>
      <c r="O397" s="155"/>
      <c r="P397" s="155"/>
      <c r="Q397" s="155"/>
      <c r="R397" s="155"/>
      <c r="S397" s="155"/>
      <c r="T397" s="155"/>
      <c r="U397" s="155"/>
      <c r="V397" s="155"/>
      <c r="W397" s="155"/>
      <c r="X397" s="155"/>
      <c r="Y397" s="155"/>
      <c r="Z397" s="155"/>
    </row>
    <row r="398" ht="13.5" customHeight="1">
      <c r="A398" s="155"/>
      <c r="B398" s="155"/>
      <c r="C398" s="155"/>
      <c r="D398" s="155"/>
      <c r="E398" s="155"/>
      <c r="F398" s="155"/>
      <c r="G398" s="155"/>
      <c r="H398" s="155"/>
      <c r="I398" s="155"/>
      <c r="J398" s="155"/>
      <c r="K398" s="155"/>
      <c r="L398" s="155"/>
      <c r="M398" s="155"/>
      <c r="N398" s="155"/>
      <c r="O398" s="155"/>
      <c r="P398" s="155"/>
      <c r="Q398" s="155"/>
      <c r="R398" s="155"/>
      <c r="S398" s="155"/>
      <c r="T398" s="155"/>
      <c r="U398" s="155"/>
      <c r="V398" s="155"/>
      <c r="W398" s="155"/>
      <c r="X398" s="155"/>
      <c r="Y398" s="155"/>
      <c r="Z398" s="155"/>
    </row>
    <row r="399" ht="13.5" customHeight="1">
      <c r="A399" s="155"/>
      <c r="B399" s="155"/>
      <c r="C399" s="155"/>
      <c r="D399" s="155"/>
      <c r="E399" s="155"/>
      <c r="F399" s="155"/>
      <c r="G399" s="155"/>
      <c r="H399" s="155"/>
      <c r="I399" s="155"/>
      <c r="J399" s="155"/>
      <c r="K399" s="155"/>
      <c r="L399" s="155"/>
      <c r="M399" s="155"/>
      <c r="N399" s="155"/>
      <c r="O399" s="155"/>
      <c r="P399" s="155"/>
      <c r="Q399" s="155"/>
      <c r="R399" s="155"/>
      <c r="S399" s="155"/>
      <c r="T399" s="155"/>
      <c r="U399" s="155"/>
      <c r="V399" s="155"/>
      <c r="W399" s="155"/>
      <c r="X399" s="155"/>
      <c r="Y399" s="155"/>
      <c r="Z399" s="155"/>
    </row>
    <row r="400" ht="13.5" customHeight="1">
      <c r="A400" s="155"/>
      <c r="B400" s="155"/>
      <c r="C400" s="155"/>
      <c r="D400" s="155"/>
      <c r="E400" s="155"/>
      <c r="F400" s="155"/>
      <c r="G400" s="155"/>
      <c r="H400" s="155"/>
      <c r="I400" s="155"/>
      <c r="J400" s="155"/>
      <c r="K400" s="155"/>
      <c r="L400" s="155"/>
      <c r="M400" s="155"/>
      <c r="N400" s="155"/>
      <c r="O400" s="155"/>
      <c r="P400" s="155"/>
      <c r="Q400" s="155"/>
      <c r="R400" s="155"/>
      <c r="S400" s="155"/>
      <c r="T400" s="155"/>
      <c r="U400" s="155"/>
      <c r="V400" s="155"/>
      <c r="W400" s="155"/>
      <c r="X400" s="155"/>
      <c r="Y400" s="155"/>
      <c r="Z400" s="155"/>
    </row>
    <row r="401" ht="13.5" customHeight="1">
      <c r="A401" s="155"/>
      <c r="B401" s="155"/>
      <c r="C401" s="155"/>
      <c r="D401" s="155"/>
      <c r="E401" s="155"/>
      <c r="F401" s="155"/>
      <c r="G401" s="155"/>
      <c r="H401" s="155"/>
      <c r="I401" s="155"/>
      <c r="J401" s="155"/>
      <c r="K401" s="155"/>
      <c r="L401" s="155"/>
      <c r="M401" s="155"/>
      <c r="N401" s="155"/>
      <c r="O401" s="155"/>
      <c r="P401" s="155"/>
      <c r="Q401" s="155"/>
      <c r="R401" s="155"/>
      <c r="S401" s="155"/>
      <c r="T401" s="155"/>
      <c r="U401" s="155"/>
      <c r="V401" s="155"/>
      <c r="W401" s="155"/>
      <c r="X401" s="155"/>
      <c r="Y401" s="155"/>
      <c r="Z401" s="155"/>
    </row>
    <row r="402" ht="13.5" customHeight="1">
      <c r="A402" s="155"/>
      <c r="B402" s="155"/>
      <c r="C402" s="155"/>
      <c r="D402" s="155"/>
      <c r="E402" s="155"/>
      <c r="F402" s="155"/>
      <c r="G402" s="155"/>
      <c r="H402" s="155"/>
      <c r="I402" s="155"/>
      <c r="J402" s="155"/>
      <c r="K402" s="155"/>
      <c r="L402" s="155"/>
      <c r="M402" s="155"/>
      <c r="N402" s="155"/>
      <c r="O402" s="155"/>
      <c r="P402" s="155"/>
      <c r="Q402" s="155"/>
      <c r="R402" s="155"/>
      <c r="S402" s="155"/>
      <c r="T402" s="155"/>
      <c r="U402" s="155"/>
      <c r="V402" s="155"/>
      <c r="W402" s="155"/>
      <c r="X402" s="155"/>
      <c r="Y402" s="155"/>
      <c r="Z402" s="155"/>
    </row>
    <row r="403" ht="13.5" customHeight="1">
      <c r="A403" s="155"/>
      <c r="B403" s="155"/>
      <c r="C403" s="155"/>
      <c r="D403" s="155"/>
      <c r="E403" s="155"/>
      <c r="F403" s="155"/>
      <c r="G403" s="155"/>
      <c r="H403" s="155"/>
      <c r="I403" s="155"/>
      <c r="J403" s="155"/>
      <c r="K403" s="155"/>
      <c r="L403" s="155"/>
      <c r="M403" s="155"/>
      <c r="N403" s="155"/>
      <c r="O403" s="155"/>
      <c r="P403" s="155"/>
      <c r="Q403" s="155"/>
      <c r="R403" s="155"/>
      <c r="S403" s="155"/>
      <c r="T403" s="155"/>
      <c r="U403" s="155"/>
      <c r="V403" s="155"/>
      <c r="W403" s="155"/>
      <c r="X403" s="155"/>
      <c r="Y403" s="155"/>
      <c r="Z403" s="155"/>
    </row>
    <row r="404" ht="13.5" customHeight="1">
      <c r="A404" s="155"/>
      <c r="B404" s="155"/>
      <c r="C404" s="155"/>
      <c r="D404" s="155"/>
      <c r="E404" s="155"/>
      <c r="F404" s="155"/>
      <c r="G404" s="155"/>
      <c r="H404" s="155"/>
      <c r="I404" s="155"/>
      <c r="J404" s="155"/>
      <c r="K404" s="155"/>
      <c r="L404" s="155"/>
      <c r="M404" s="155"/>
      <c r="N404" s="155"/>
      <c r="O404" s="155"/>
      <c r="P404" s="155"/>
      <c r="Q404" s="155"/>
      <c r="R404" s="155"/>
      <c r="S404" s="155"/>
      <c r="T404" s="155"/>
      <c r="U404" s="155"/>
      <c r="V404" s="155"/>
      <c r="W404" s="155"/>
      <c r="X404" s="155"/>
      <c r="Y404" s="155"/>
      <c r="Z404" s="155"/>
    </row>
    <row r="405" ht="13.5" customHeight="1">
      <c r="A405" s="155"/>
      <c r="B405" s="155"/>
      <c r="C405" s="155"/>
      <c r="D405" s="155"/>
      <c r="E405" s="155"/>
      <c r="F405" s="155"/>
      <c r="G405" s="155"/>
      <c r="H405" s="155"/>
      <c r="I405" s="155"/>
      <c r="J405" s="155"/>
      <c r="K405" s="155"/>
      <c r="L405" s="155"/>
      <c r="M405" s="155"/>
      <c r="N405" s="155"/>
      <c r="O405" s="155"/>
      <c r="P405" s="155"/>
      <c r="Q405" s="155"/>
      <c r="R405" s="155"/>
      <c r="S405" s="155"/>
      <c r="T405" s="155"/>
      <c r="U405" s="155"/>
      <c r="V405" s="155"/>
      <c r="W405" s="155"/>
      <c r="X405" s="155"/>
      <c r="Y405" s="155"/>
      <c r="Z405" s="155"/>
    </row>
    <row r="406" ht="13.5" customHeight="1">
      <c r="A406" s="155"/>
      <c r="B406" s="155"/>
      <c r="C406" s="155"/>
      <c r="D406" s="155"/>
      <c r="E406" s="155"/>
      <c r="F406" s="155"/>
      <c r="G406" s="155"/>
      <c r="H406" s="155"/>
      <c r="I406" s="155"/>
      <c r="J406" s="155"/>
      <c r="K406" s="155"/>
      <c r="L406" s="155"/>
      <c r="M406" s="155"/>
      <c r="N406" s="155"/>
      <c r="O406" s="155"/>
      <c r="P406" s="155"/>
      <c r="Q406" s="155"/>
      <c r="R406" s="155"/>
      <c r="S406" s="155"/>
      <c r="T406" s="155"/>
      <c r="U406" s="155"/>
      <c r="V406" s="155"/>
      <c r="W406" s="155"/>
      <c r="X406" s="155"/>
      <c r="Y406" s="155"/>
      <c r="Z406" s="155"/>
    </row>
    <row r="407" ht="13.5" customHeight="1">
      <c r="A407" s="155"/>
      <c r="B407" s="155"/>
      <c r="C407" s="155"/>
      <c r="D407" s="155"/>
      <c r="E407" s="155"/>
      <c r="F407" s="155"/>
      <c r="G407" s="155"/>
      <c r="H407" s="155"/>
      <c r="I407" s="155"/>
      <c r="J407" s="155"/>
      <c r="K407" s="155"/>
      <c r="L407" s="155"/>
      <c r="M407" s="155"/>
      <c r="N407" s="155"/>
      <c r="O407" s="155"/>
      <c r="P407" s="155"/>
      <c r="Q407" s="155"/>
      <c r="R407" s="155"/>
      <c r="S407" s="155"/>
      <c r="T407" s="155"/>
      <c r="U407" s="155"/>
      <c r="V407" s="155"/>
      <c r="W407" s="155"/>
      <c r="X407" s="155"/>
      <c r="Y407" s="155"/>
      <c r="Z407" s="155"/>
    </row>
    <row r="408" ht="13.5" customHeight="1">
      <c r="A408" s="155"/>
      <c r="B408" s="155"/>
      <c r="C408" s="155"/>
      <c r="D408" s="155"/>
      <c r="E408" s="155"/>
      <c r="F408" s="155"/>
      <c r="G408" s="155"/>
      <c r="H408" s="155"/>
      <c r="I408" s="155"/>
      <c r="J408" s="155"/>
      <c r="K408" s="155"/>
      <c r="L408" s="155"/>
      <c r="M408" s="155"/>
      <c r="N408" s="155"/>
      <c r="O408" s="155"/>
      <c r="P408" s="155"/>
      <c r="Q408" s="155"/>
      <c r="R408" s="155"/>
      <c r="S408" s="155"/>
      <c r="T408" s="155"/>
      <c r="U408" s="155"/>
      <c r="V408" s="155"/>
      <c r="W408" s="155"/>
      <c r="X408" s="155"/>
      <c r="Y408" s="155"/>
      <c r="Z408" s="155"/>
    </row>
    <row r="409" ht="13.5" customHeight="1">
      <c r="A409" s="155"/>
      <c r="B409" s="155"/>
      <c r="C409" s="155"/>
      <c r="D409" s="155"/>
      <c r="E409" s="155"/>
      <c r="F409" s="155"/>
      <c r="G409" s="155"/>
      <c r="H409" s="155"/>
      <c r="I409" s="155"/>
      <c r="J409" s="155"/>
      <c r="K409" s="155"/>
      <c r="L409" s="155"/>
      <c r="M409" s="155"/>
      <c r="N409" s="155"/>
      <c r="O409" s="155"/>
      <c r="P409" s="155"/>
      <c r="Q409" s="155"/>
      <c r="R409" s="155"/>
      <c r="S409" s="155"/>
      <c r="T409" s="155"/>
      <c r="U409" s="155"/>
      <c r="V409" s="155"/>
      <c r="W409" s="155"/>
      <c r="X409" s="155"/>
      <c r="Y409" s="155"/>
      <c r="Z409" s="155"/>
    </row>
    <row r="410" ht="13.5" customHeight="1">
      <c r="A410" s="155"/>
      <c r="B410" s="155"/>
      <c r="C410" s="155"/>
      <c r="D410" s="155"/>
      <c r="E410" s="155"/>
      <c r="F410" s="155"/>
      <c r="G410" s="155"/>
      <c r="H410" s="155"/>
      <c r="I410" s="155"/>
      <c r="J410" s="155"/>
      <c r="K410" s="155"/>
      <c r="L410" s="155"/>
      <c r="M410" s="155"/>
      <c r="N410" s="155"/>
      <c r="O410" s="155"/>
      <c r="P410" s="155"/>
      <c r="Q410" s="155"/>
      <c r="R410" s="155"/>
      <c r="S410" s="155"/>
      <c r="T410" s="155"/>
      <c r="U410" s="155"/>
      <c r="V410" s="155"/>
      <c r="W410" s="155"/>
      <c r="X410" s="155"/>
      <c r="Y410" s="155"/>
      <c r="Z410" s="155"/>
    </row>
    <row r="411" ht="13.5" customHeight="1">
      <c r="A411" s="155"/>
      <c r="B411" s="155"/>
      <c r="C411" s="155"/>
      <c r="D411" s="155"/>
      <c r="E411" s="155"/>
      <c r="F411" s="155"/>
      <c r="G411" s="155"/>
      <c r="H411" s="155"/>
      <c r="I411" s="155"/>
      <c r="J411" s="155"/>
      <c r="K411" s="155"/>
      <c r="L411" s="155"/>
      <c r="M411" s="155"/>
      <c r="N411" s="155"/>
      <c r="O411" s="155"/>
      <c r="P411" s="155"/>
      <c r="Q411" s="155"/>
      <c r="R411" s="155"/>
      <c r="S411" s="155"/>
      <c r="T411" s="155"/>
      <c r="U411" s="155"/>
      <c r="V411" s="155"/>
      <c r="W411" s="155"/>
      <c r="X411" s="155"/>
      <c r="Y411" s="155"/>
      <c r="Z411" s="155"/>
    </row>
    <row r="412" ht="13.5" customHeight="1">
      <c r="A412" s="155"/>
      <c r="B412" s="155"/>
      <c r="C412" s="155"/>
      <c r="D412" s="155"/>
      <c r="E412" s="155"/>
      <c r="F412" s="155"/>
      <c r="G412" s="155"/>
      <c r="H412" s="155"/>
      <c r="I412" s="155"/>
      <c r="J412" s="155"/>
      <c r="K412" s="155"/>
      <c r="L412" s="155"/>
      <c r="M412" s="155"/>
      <c r="N412" s="155"/>
      <c r="O412" s="155"/>
      <c r="P412" s="155"/>
      <c r="Q412" s="155"/>
      <c r="R412" s="155"/>
      <c r="S412" s="155"/>
      <c r="T412" s="155"/>
      <c r="U412" s="155"/>
      <c r="V412" s="155"/>
      <c r="W412" s="155"/>
      <c r="X412" s="155"/>
      <c r="Y412" s="155"/>
      <c r="Z412" s="155"/>
    </row>
    <row r="413" ht="13.5" customHeight="1">
      <c r="A413" s="155"/>
      <c r="B413" s="155"/>
      <c r="C413" s="155"/>
      <c r="D413" s="155"/>
      <c r="E413" s="155"/>
      <c r="F413" s="155"/>
      <c r="G413" s="155"/>
      <c r="H413" s="155"/>
      <c r="I413" s="155"/>
      <c r="J413" s="155"/>
      <c r="K413" s="155"/>
      <c r="L413" s="155"/>
      <c r="M413" s="155"/>
      <c r="N413" s="155"/>
      <c r="O413" s="155"/>
      <c r="P413" s="155"/>
      <c r="Q413" s="155"/>
      <c r="R413" s="155"/>
      <c r="S413" s="155"/>
      <c r="T413" s="155"/>
      <c r="U413" s="155"/>
      <c r="V413" s="155"/>
      <c r="W413" s="155"/>
      <c r="X413" s="155"/>
      <c r="Y413" s="155"/>
      <c r="Z413" s="155"/>
    </row>
    <row r="414" ht="13.5" customHeight="1">
      <c r="A414" s="155"/>
      <c r="B414" s="155"/>
      <c r="C414" s="155"/>
      <c r="D414" s="155"/>
      <c r="E414" s="155"/>
      <c r="F414" s="155"/>
      <c r="G414" s="155"/>
      <c r="H414" s="155"/>
      <c r="I414" s="155"/>
      <c r="J414" s="155"/>
      <c r="K414" s="155"/>
      <c r="L414" s="155"/>
      <c r="M414" s="155"/>
      <c r="N414" s="155"/>
      <c r="O414" s="155"/>
      <c r="P414" s="155"/>
      <c r="Q414" s="155"/>
      <c r="R414" s="155"/>
      <c r="S414" s="155"/>
      <c r="T414" s="155"/>
      <c r="U414" s="155"/>
      <c r="V414" s="155"/>
      <c r="W414" s="155"/>
      <c r="X414" s="155"/>
      <c r="Y414" s="155"/>
      <c r="Z414" s="155"/>
    </row>
    <row r="415" ht="13.5" customHeight="1">
      <c r="A415" s="155"/>
      <c r="B415" s="155"/>
      <c r="C415" s="155"/>
      <c r="D415" s="155"/>
      <c r="E415" s="155"/>
      <c r="F415" s="155"/>
      <c r="G415" s="155"/>
      <c r="H415" s="155"/>
      <c r="I415" s="155"/>
      <c r="J415" s="155"/>
      <c r="K415" s="155"/>
      <c r="L415" s="155"/>
      <c r="M415" s="155"/>
      <c r="N415" s="155"/>
      <c r="O415" s="155"/>
      <c r="P415" s="155"/>
      <c r="Q415" s="155"/>
      <c r="R415" s="155"/>
      <c r="S415" s="155"/>
      <c r="T415" s="155"/>
      <c r="U415" s="155"/>
      <c r="V415" s="155"/>
      <c r="W415" s="155"/>
      <c r="X415" s="155"/>
      <c r="Y415" s="155"/>
      <c r="Z415" s="155"/>
    </row>
    <row r="416" ht="13.5" customHeight="1">
      <c r="A416" s="155"/>
      <c r="B416" s="155"/>
      <c r="C416" s="155"/>
      <c r="D416" s="155"/>
      <c r="E416" s="155"/>
      <c r="F416" s="155"/>
      <c r="G416" s="155"/>
      <c r="H416" s="155"/>
      <c r="I416" s="155"/>
      <c r="J416" s="155"/>
      <c r="K416" s="155"/>
      <c r="L416" s="155"/>
      <c r="M416" s="155"/>
      <c r="N416" s="155"/>
      <c r="O416" s="155"/>
      <c r="P416" s="155"/>
      <c r="Q416" s="155"/>
      <c r="R416" s="155"/>
      <c r="S416" s="155"/>
      <c r="T416" s="155"/>
      <c r="U416" s="155"/>
      <c r="V416" s="155"/>
      <c r="W416" s="155"/>
      <c r="X416" s="155"/>
      <c r="Y416" s="155"/>
      <c r="Z416" s="155"/>
    </row>
    <row r="417" ht="13.5" customHeight="1">
      <c r="A417" s="155"/>
      <c r="B417" s="155"/>
      <c r="C417" s="155"/>
      <c r="D417" s="155"/>
      <c r="E417" s="155"/>
      <c r="F417" s="155"/>
      <c r="G417" s="155"/>
      <c r="H417" s="155"/>
      <c r="I417" s="155"/>
      <c r="J417" s="155"/>
      <c r="K417" s="155"/>
      <c r="L417" s="155"/>
      <c r="M417" s="155"/>
      <c r="N417" s="155"/>
      <c r="O417" s="155"/>
      <c r="P417" s="155"/>
      <c r="Q417" s="155"/>
      <c r="R417" s="155"/>
      <c r="S417" s="155"/>
      <c r="T417" s="155"/>
      <c r="U417" s="155"/>
      <c r="V417" s="155"/>
      <c r="W417" s="155"/>
      <c r="X417" s="155"/>
      <c r="Y417" s="155"/>
      <c r="Z417" s="155"/>
    </row>
    <row r="418" ht="13.5" customHeight="1">
      <c r="A418" s="155"/>
      <c r="B418" s="155"/>
      <c r="C418" s="155"/>
      <c r="D418" s="155"/>
      <c r="E418" s="155"/>
      <c r="F418" s="155"/>
      <c r="G418" s="155"/>
      <c r="H418" s="155"/>
      <c r="I418" s="155"/>
      <c r="J418" s="155"/>
      <c r="K418" s="155"/>
      <c r="L418" s="155"/>
      <c r="M418" s="155"/>
      <c r="N418" s="155"/>
      <c r="O418" s="155"/>
      <c r="P418" s="155"/>
      <c r="Q418" s="155"/>
      <c r="R418" s="155"/>
      <c r="S418" s="155"/>
      <c r="T418" s="155"/>
      <c r="U418" s="155"/>
      <c r="V418" s="155"/>
      <c r="W418" s="155"/>
      <c r="X418" s="155"/>
      <c r="Y418" s="155"/>
      <c r="Z418" s="155"/>
    </row>
    <row r="419" ht="13.5" customHeight="1">
      <c r="A419" s="155"/>
      <c r="B419" s="155"/>
      <c r="C419" s="155"/>
      <c r="D419" s="155"/>
      <c r="E419" s="155"/>
      <c r="F419" s="155"/>
      <c r="G419" s="155"/>
      <c r="H419" s="155"/>
      <c r="I419" s="155"/>
      <c r="J419" s="155"/>
      <c r="K419" s="155"/>
      <c r="L419" s="155"/>
      <c r="M419" s="155"/>
      <c r="N419" s="155"/>
      <c r="O419" s="155"/>
      <c r="P419" s="155"/>
      <c r="Q419" s="155"/>
      <c r="R419" s="155"/>
      <c r="S419" s="155"/>
      <c r="T419" s="155"/>
      <c r="U419" s="155"/>
      <c r="V419" s="155"/>
      <c r="W419" s="155"/>
      <c r="X419" s="155"/>
      <c r="Y419" s="155"/>
      <c r="Z419" s="155"/>
    </row>
    <row r="420" ht="13.5" customHeight="1">
      <c r="A420" s="155"/>
      <c r="B420" s="155"/>
      <c r="C420" s="155"/>
      <c r="D420" s="155"/>
      <c r="E420" s="155"/>
      <c r="F420" s="155"/>
      <c r="G420" s="155"/>
      <c r="H420" s="155"/>
      <c r="I420" s="155"/>
      <c r="J420" s="155"/>
      <c r="K420" s="155"/>
      <c r="L420" s="155"/>
      <c r="M420" s="155"/>
      <c r="N420" s="155"/>
      <c r="O420" s="155"/>
      <c r="P420" s="155"/>
      <c r="Q420" s="155"/>
      <c r="R420" s="155"/>
      <c r="S420" s="155"/>
      <c r="T420" s="155"/>
      <c r="U420" s="155"/>
      <c r="V420" s="155"/>
      <c r="W420" s="155"/>
      <c r="X420" s="155"/>
      <c r="Y420" s="155"/>
      <c r="Z420" s="155"/>
    </row>
    <row r="421" ht="13.5" customHeight="1">
      <c r="A421" s="155"/>
      <c r="B421" s="155"/>
      <c r="C421" s="155"/>
      <c r="D421" s="155"/>
      <c r="E421" s="155"/>
      <c r="F421" s="155"/>
      <c r="G421" s="155"/>
      <c r="H421" s="155"/>
      <c r="I421" s="155"/>
      <c r="J421" s="155"/>
      <c r="K421" s="155"/>
      <c r="L421" s="155"/>
      <c r="M421" s="155"/>
      <c r="N421" s="155"/>
      <c r="O421" s="155"/>
      <c r="P421" s="155"/>
      <c r="Q421" s="155"/>
      <c r="R421" s="155"/>
      <c r="S421" s="155"/>
      <c r="T421" s="155"/>
      <c r="U421" s="155"/>
      <c r="V421" s="155"/>
      <c r="W421" s="155"/>
      <c r="X421" s="155"/>
      <c r="Y421" s="155"/>
      <c r="Z421" s="155"/>
    </row>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9:A10"/>
    <mergeCell ref="B9:Q9"/>
    <mergeCell ref="A11:Q11"/>
    <mergeCell ref="A115:Q115"/>
  </mergeCells>
  <hyperlinks>
    <hyperlink r:id="rId1" ref="Q8"/>
  </hyperlinks>
  <printOptions/>
  <pageMargins bottom="0.7874015748031497" footer="0.0" header="0.0" left="0.7874015748031497" right="0.7874015748031497" top="0.7874015748031497"/>
  <pageSetup paperSize="9" orientation="landscape"/>
  <rowBreaks count="5" manualBreakCount="5">
    <brk id="193" man="1"/>
    <brk id="83" man="1"/>
    <brk id="119" man="1"/>
    <brk id="156" man="1"/>
    <brk id="46" man="1"/>
  </rowBreaks>
  <drawing r:id="rId2"/>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sheetPr>
  <sheetViews>
    <sheetView workbookViewId="0"/>
  </sheetViews>
  <sheetFormatPr customHeight="1" defaultColWidth="12.63" defaultRowHeight="15.0"/>
  <cols>
    <col customWidth="1" min="1" max="1" width="44.75"/>
    <col customWidth="1" min="2" max="2" width="5.75"/>
    <col customWidth="1" min="3" max="6" width="13.0"/>
  </cols>
  <sheetData>
    <row r="1" ht="18.75" customHeight="1">
      <c r="A1" s="196" t="s">
        <v>179</v>
      </c>
      <c r="B1" s="196" t="s">
        <v>180</v>
      </c>
      <c r="C1" s="197"/>
      <c r="D1" s="76"/>
      <c r="E1" s="77"/>
      <c r="F1" s="198"/>
    </row>
    <row r="2" ht="18.75" customHeight="1">
      <c r="A2" s="21" t="s">
        <v>181</v>
      </c>
      <c r="B2" s="21">
        <v>2005.0</v>
      </c>
      <c r="C2" s="199">
        <v>248102.301</v>
      </c>
      <c r="D2" s="21" t="s">
        <v>31</v>
      </c>
      <c r="E2" s="200"/>
      <c r="F2" s="201" t="s">
        <v>182</v>
      </c>
    </row>
    <row r="3" ht="18.75" customHeight="1">
      <c r="A3" s="21" t="s">
        <v>183</v>
      </c>
      <c r="B3" s="21">
        <v>2006.0</v>
      </c>
      <c r="C3" s="199">
        <v>253187.379</v>
      </c>
      <c r="D3" s="21" t="s">
        <v>31</v>
      </c>
      <c r="E3" s="200"/>
      <c r="F3" s="201" t="s">
        <v>182</v>
      </c>
    </row>
    <row r="4" ht="18.75" customHeight="1">
      <c r="A4" s="21" t="s">
        <v>184</v>
      </c>
      <c r="B4" s="21">
        <v>2007.0</v>
      </c>
      <c r="C4" s="199">
        <v>260500.057</v>
      </c>
      <c r="D4" s="21" t="s">
        <v>31</v>
      </c>
      <c r="E4" s="200"/>
      <c r="F4" s="201" t="s">
        <v>182</v>
      </c>
    </row>
    <row r="5" ht="18.75" customHeight="1">
      <c r="A5" s="21" t="s">
        <v>185</v>
      </c>
      <c r="B5" s="21">
        <v>2008.0</v>
      </c>
      <c r="C5" s="199">
        <v>276361.211</v>
      </c>
      <c r="D5" s="21" t="s">
        <v>31</v>
      </c>
      <c r="E5" s="200"/>
      <c r="F5" s="201" t="s">
        <v>182</v>
      </c>
    </row>
    <row r="6" ht="18.75" customHeight="1">
      <c r="A6" s="21" t="s">
        <v>186</v>
      </c>
      <c r="B6" s="21">
        <v>2009.0</v>
      </c>
      <c r="C6" s="199">
        <v>305390.784</v>
      </c>
      <c r="D6" s="21" t="s">
        <v>31</v>
      </c>
      <c r="E6" s="200"/>
      <c r="F6" s="201" t="s">
        <v>182</v>
      </c>
    </row>
    <row r="7" ht="18.75" customHeight="1">
      <c r="A7" s="21" t="s">
        <v>187</v>
      </c>
      <c r="B7" s="21">
        <v>2010.0</v>
      </c>
      <c r="C7" s="199">
        <v>321402.105</v>
      </c>
      <c r="D7" s="21" t="s">
        <v>31</v>
      </c>
      <c r="E7" s="200"/>
      <c r="F7" s="201" t="s">
        <v>182</v>
      </c>
    </row>
    <row r="8" ht="18.75" customHeight="1">
      <c r="A8" s="21" t="s">
        <v>188</v>
      </c>
      <c r="B8" s="21">
        <v>2011.0</v>
      </c>
      <c r="C8" s="199">
        <v>319430.374</v>
      </c>
      <c r="D8" s="21" t="s">
        <v>31</v>
      </c>
      <c r="E8" s="200"/>
      <c r="F8" s="201" t="s">
        <v>182</v>
      </c>
    </row>
    <row r="9" ht="18.75" customHeight="1">
      <c r="A9" s="21" t="s">
        <v>189</v>
      </c>
      <c r="B9" s="21">
        <v>2012.0</v>
      </c>
      <c r="C9" s="199">
        <v>317820.614</v>
      </c>
      <c r="D9" s="21" t="s">
        <v>31</v>
      </c>
      <c r="E9" s="200"/>
      <c r="F9" s="201" t="s">
        <v>182</v>
      </c>
    </row>
    <row r="10" ht="18.75" customHeight="1">
      <c r="A10" s="21" t="s">
        <v>190</v>
      </c>
      <c r="B10" s="21">
        <v>2013.0</v>
      </c>
      <c r="C10" s="199">
        <v>315921.769</v>
      </c>
      <c r="D10" s="21" t="s">
        <v>31</v>
      </c>
      <c r="E10" s="200"/>
      <c r="F10" s="201" t="s">
        <v>182</v>
      </c>
    </row>
    <row r="11" ht="18.75" customHeight="1">
      <c r="A11" s="21" t="s">
        <v>191</v>
      </c>
      <c r="B11" s="21">
        <v>2014.0</v>
      </c>
      <c r="C11" s="199">
        <v>332242.085</v>
      </c>
      <c r="D11" s="21" t="s">
        <v>31</v>
      </c>
      <c r="E11" s="200"/>
      <c r="F11" s="201" t="s">
        <v>182</v>
      </c>
    </row>
    <row r="12" ht="18.75" customHeight="1">
      <c r="A12" s="21" t="s">
        <v>192</v>
      </c>
      <c r="B12" s="21">
        <v>2015.0</v>
      </c>
      <c r="C12" s="199">
        <v>340843.154</v>
      </c>
      <c r="D12" s="21" t="s">
        <v>31</v>
      </c>
      <c r="E12" s="200"/>
      <c r="F12" s="201" t="s">
        <v>182</v>
      </c>
    </row>
    <row r="13" ht="18.75" customHeight="1">
      <c r="A13" s="21" t="s">
        <v>193</v>
      </c>
      <c r="B13" s="21">
        <v>2016.0</v>
      </c>
      <c r="C13" s="199">
        <v>355053.175</v>
      </c>
      <c r="D13" s="21" t="s">
        <v>31</v>
      </c>
      <c r="E13" s="200"/>
      <c r="F13" s="201" t="s">
        <v>182</v>
      </c>
    </row>
    <row r="14" ht="18.75" customHeight="1">
      <c r="A14" s="21" t="s">
        <v>194</v>
      </c>
      <c r="B14" s="21">
        <v>2017.0</v>
      </c>
      <c r="C14" s="199">
        <v>365722.5</v>
      </c>
      <c r="D14" s="21" t="s">
        <v>31</v>
      </c>
      <c r="E14" s="200"/>
      <c r="F14" s="201" t="s">
        <v>182</v>
      </c>
    </row>
    <row r="15" ht="18.75" customHeight="1">
      <c r="A15" s="21" t="s">
        <v>195</v>
      </c>
      <c r="B15" s="21">
        <v>2018.0</v>
      </c>
      <c r="C15" s="199">
        <v>380129.02</v>
      </c>
      <c r="D15" s="21" t="s">
        <v>31</v>
      </c>
      <c r="E15" s="200"/>
      <c r="F15" s="201" t="s">
        <v>182</v>
      </c>
    </row>
    <row r="16" ht="18.75" customHeight="1">
      <c r="A16" s="21" t="s">
        <v>39</v>
      </c>
      <c r="B16" s="21">
        <v>2019.0</v>
      </c>
      <c r="C16" s="199">
        <v>400336.837</v>
      </c>
      <c r="D16" s="21" t="s">
        <v>31</v>
      </c>
      <c r="E16" s="200"/>
      <c r="F16" s="201" t="s">
        <v>182</v>
      </c>
    </row>
    <row r="17" ht="18.75" customHeight="1">
      <c r="A17" s="202" t="s">
        <v>196</v>
      </c>
      <c r="B17" s="202">
        <v>2020.0</v>
      </c>
      <c r="C17" s="203">
        <v>461530.0</v>
      </c>
      <c r="D17" s="202" t="s">
        <v>31</v>
      </c>
      <c r="E17" s="204"/>
      <c r="F17" s="205" t="s">
        <v>182</v>
      </c>
    </row>
    <row r="18" ht="18.75" customHeight="1">
      <c r="A18" s="202" t="s">
        <v>197</v>
      </c>
      <c r="B18" s="202">
        <v>2021.0</v>
      </c>
      <c r="C18" s="203">
        <v>492249.0</v>
      </c>
      <c r="D18" s="202" t="s">
        <v>31</v>
      </c>
      <c r="E18" s="204"/>
      <c r="F18" s="205" t="s">
        <v>182</v>
      </c>
    </row>
    <row r="19" ht="18.75" customHeight="1">
      <c r="A19" s="206" t="s">
        <v>198</v>
      </c>
      <c r="B19" s="206">
        <v>2022.0</v>
      </c>
      <c r="C19" s="207">
        <v>464264.0</v>
      </c>
      <c r="D19" s="206" t="s">
        <v>31</v>
      </c>
      <c r="E19" s="96" t="s">
        <v>199</v>
      </c>
      <c r="F19" s="208" t="s">
        <v>182</v>
      </c>
    </row>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1" ref="F2"/>
    <hyperlink r:id="rId2" ref="F3"/>
    <hyperlink r:id="rId3" ref="F4"/>
    <hyperlink r:id="rId4" ref="F5"/>
    <hyperlink r:id="rId5" ref="F6"/>
    <hyperlink r:id="rId6" ref="F7"/>
    <hyperlink r:id="rId7" ref="F8"/>
    <hyperlink r:id="rId8" ref="F9"/>
    <hyperlink r:id="rId9" ref="F10"/>
    <hyperlink r:id="rId10" ref="F11"/>
    <hyperlink r:id="rId11" ref="F12"/>
    <hyperlink r:id="rId12" ref="F13"/>
    <hyperlink r:id="rId13" ref="F14"/>
    <hyperlink r:id="rId14" ref="F15"/>
    <hyperlink r:id="rId15" ref="F16"/>
    <hyperlink r:id="rId16" ref="F17"/>
    <hyperlink r:id="rId17" ref="F18"/>
    <hyperlink r:id="rId18" ref="F19"/>
  </hyperlinks>
  <drawing r:id="rId19"/>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sheetPr>
  <sheetViews>
    <sheetView workbookViewId="0"/>
  </sheetViews>
  <sheetFormatPr customHeight="1" defaultColWidth="12.63" defaultRowHeight="15.0"/>
  <cols>
    <col customWidth="1" min="1" max="1" width="44.75"/>
    <col customWidth="1" min="2" max="2" width="19.75"/>
    <col customWidth="1" min="3" max="3" width="15.88"/>
    <col customWidth="1" min="4" max="4" width="67.13"/>
    <col customWidth="1" min="5" max="5" width="35.13"/>
    <col customWidth="1" min="6" max="6" width="12.63"/>
  </cols>
  <sheetData>
    <row r="1" ht="15.75" customHeight="1">
      <c r="A1" s="209" t="s">
        <v>200</v>
      </c>
      <c r="B1" s="209" t="s">
        <v>201</v>
      </c>
      <c r="C1" s="209" t="s">
        <v>202</v>
      </c>
      <c r="D1" s="209" t="s">
        <v>203</v>
      </c>
      <c r="E1" s="209" t="s">
        <v>204</v>
      </c>
      <c r="F1" s="209" t="s">
        <v>205</v>
      </c>
      <c r="G1" s="209" t="s">
        <v>206</v>
      </c>
      <c r="H1" s="210" t="s">
        <v>207</v>
      </c>
      <c r="I1" s="210" t="s">
        <v>208</v>
      </c>
      <c r="J1" s="211"/>
      <c r="K1" s="211"/>
      <c r="L1" s="211"/>
      <c r="M1" s="211"/>
      <c r="N1" s="211"/>
      <c r="O1" s="211"/>
      <c r="P1" s="152"/>
      <c r="Q1" s="152"/>
      <c r="R1" s="152"/>
      <c r="S1" s="152"/>
      <c r="T1" s="152"/>
      <c r="U1" s="152"/>
      <c r="V1" s="152"/>
      <c r="W1" s="152"/>
      <c r="X1" s="152"/>
      <c r="Y1" s="152"/>
      <c r="Z1" s="152"/>
      <c r="AA1" s="152"/>
      <c r="AB1" s="152"/>
    </row>
    <row r="2" ht="15.75" customHeight="1">
      <c r="A2" s="212" t="s">
        <v>209</v>
      </c>
      <c r="B2" s="213">
        <v>0.04</v>
      </c>
      <c r="C2" s="125"/>
      <c r="D2" s="214" t="s">
        <v>210</v>
      </c>
      <c r="E2" s="215" t="s">
        <v>211</v>
      </c>
      <c r="F2" s="152"/>
      <c r="G2" s="152"/>
      <c r="H2" s="216" t="s">
        <v>212</v>
      </c>
      <c r="I2" s="152"/>
      <c r="J2" s="152"/>
      <c r="K2" s="152"/>
      <c r="L2" s="152"/>
      <c r="M2" s="152"/>
      <c r="N2" s="152"/>
      <c r="O2" s="152"/>
      <c r="P2" s="152"/>
      <c r="Q2" s="152"/>
      <c r="R2" s="152"/>
      <c r="S2" s="152"/>
      <c r="T2" s="152"/>
      <c r="U2" s="152"/>
      <c r="V2" s="152"/>
      <c r="W2" s="152"/>
      <c r="X2" s="152"/>
      <c r="Y2" s="152"/>
      <c r="Z2" s="152"/>
      <c r="AA2" s="152"/>
      <c r="AB2" s="152"/>
    </row>
    <row r="3" ht="15.75" customHeight="1">
      <c r="A3" s="212" t="s">
        <v>213</v>
      </c>
      <c r="B3" s="213">
        <v>0.02</v>
      </c>
      <c r="C3" s="152"/>
      <c r="D3" s="214" t="s">
        <v>214</v>
      </c>
      <c r="E3" s="215" t="s">
        <v>215</v>
      </c>
      <c r="F3" s="152"/>
      <c r="G3" s="152"/>
      <c r="H3" s="216" t="s">
        <v>216</v>
      </c>
      <c r="I3" s="152"/>
      <c r="J3" s="152"/>
      <c r="K3" s="152"/>
      <c r="L3" s="152"/>
      <c r="M3" s="152"/>
      <c r="N3" s="152"/>
      <c r="O3" s="152"/>
      <c r="P3" s="152"/>
      <c r="Q3" s="152"/>
      <c r="R3" s="152"/>
      <c r="S3" s="152"/>
      <c r="T3" s="152"/>
      <c r="U3" s="152"/>
      <c r="V3" s="152"/>
      <c r="W3" s="152"/>
      <c r="X3" s="152"/>
      <c r="Y3" s="152"/>
      <c r="Z3" s="152"/>
      <c r="AA3" s="152"/>
      <c r="AB3" s="152"/>
    </row>
    <row r="4" ht="15.75" customHeight="1">
      <c r="A4" s="212" t="s">
        <v>217</v>
      </c>
      <c r="B4" s="213">
        <v>0.06</v>
      </c>
      <c r="C4" s="152"/>
      <c r="D4" s="214" t="s">
        <v>218</v>
      </c>
      <c r="E4" s="215" t="s">
        <v>219</v>
      </c>
      <c r="F4" s="152"/>
      <c r="G4" s="152"/>
      <c r="H4" s="216" t="s">
        <v>220</v>
      </c>
      <c r="I4" s="152"/>
      <c r="J4" s="152"/>
      <c r="K4" s="152"/>
      <c r="L4" s="152"/>
      <c r="M4" s="152"/>
      <c r="N4" s="152"/>
      <c r="O4" s="152"/>
      <c r="P4" s="152"/>
      <c r="Q4" s="152"/>
      <c r="R4" s="152"/>
      <c r="S4" s="152"/>
      <c r="T4" s="152"/>
      <c r="U4" s="152"/>
      <c r="V4" s="152"/>
      <c r="W4" s="152"/>
      <c r="X4" s="152"/>
      <c r="Y4" s="152"/>
      <c r="Z4" s="152"/>
      <c r="AA4" s="152"/>
      <c r="AB4" s="152"/>
    </row>
    <row r="5" ht="15.75" customHeight="1">
      <c r="A5" s="152"/>
      <c r="B5" s="152"/>
      <c r="C5" s="152"/>
      <c r="D5" s="152"/>
      <c r="E5" s="152"/>
      <c r="F5" s="152"/>
      <c r="G5" s="152"/>
      <c r="H5" s="152"/>
      <c r="I5" s="152"/>
      <c r="J5" s="152"/>
      <c r="K5" s="152"/>
      <c r="L5" s="152"/>
      <c r="M5" s="152"/>
      <c r="N5" s="152"/>
      <c r="O5" s="152"/>
      <c r="P5" s="152"/>
      <c r="Q5" s="152"/>
      <c r="R5" s="152"/>
      <c r="S5" s="152"/>
      <c r="T5" s="152"/>
      <c r="U5" s="152"/>
      <c r="V5" s="152"/>
      <c r="W5" s="152"/>
      <c r="X5" s="152"/>
      <c r="Y5" s="152"/>
      <c r="Z5" s="152"/>
      <c r="AA5" s="152"/>
      <c r="AB5" s="152"/>
    </row>
    <row r="6" ht="15.75" customHeight="1">
      <c r="A6" s="211"/>
      <c r="B6" s="211"/>
      <c r="C6" s="211"/>
      <c r="D6" s="211"/>
      <c r="E6" s="211"/>
      <c r="F6" s="211"/>
      <c r="G6" s="211"/>
      <c r="H6" s="211"/>
      <c r="I6" s="211"/>
      <c r="J6" s="211"/>
      <c r="K6" s="211"/>
      <c r="L6" s="211"/>
      <c r="M6" s="211"/>
      <c r="N6" s="211"/>
      <c r="O6" s="211"/>
      <c r="P6" s="152"/>
      <c r="Q6" s="152"/>
      <c r="R6" s="152"/>
      <c r="S6" s="152"/>
      <c r="T6" s="152"/>
      <c r="U6" s="152"/>
      <c r="V6" s="152"/>
      <c r="W6" s="152"/>
      <c r="X6" s="152"/>
      <c r="Y6" s="152"/>
      <c r="Z6" s="152"/>
      <c r="AA6" s="152"/>
      <c r="AB6" s="152"/>
    </row>
    <row r="7" ht="15.75" customHeight="1">
      <c r="A7" s="212" t="s">
        <v>221</v>
      </c>
      <c r="B7" s="217">
        <v>204.5</v>
      </c>
      <c r="C7" s="214" t="s">
        <v>222</v>
      </c>
      <c r="D7" s="214" t="s">
        <v>223</v>
      </c>
      <c r="E7" s="215" t="s">
        <v>224</v>
      </c>
      <c r="F7" s="218">
        <v>194.1</v>
      </c>
      <c r="G7" s="152" t="s">
        <v>225</v>
      </c>
      <c r="H7" s="148" t="s">
        <v>226</v>
      </c>
      <c r="I7" s="152"/>
      <c r="J7" s="152"/>
      <c r="K7" s="152"/>
      <c r="L7" s="152"/>
      <c r="M7" s="152"/>
      <c r="N7" s="152"/>
      <c r="O7" s="152"/>
      <c r="P7" s="152"/>
      <c r="Q7" s="152"/>
      <c r="R7" s="152"/>
      <c r="S7" s="152"/>
      <c r="T7" s="152"/>
      <c r="U7" s="152"/>
      <c r="V7" s="152"/>
      <c r="W7" s="152"/>
      <c r="X7" s="152"/>
      <c r="Y7" s="152"/>
      <c r="Z7" s="152"/>
      <c r="AA7" s="152"/>
      <c r="AB7" s="152"/>
    </row>
    <row r="8" ht="15.75" customHeight="1">
      <c r="A8" s="219" t="s">
        <v>227</v>
      </c>
      <c r="B8" s="220">
        <v>40.4</v>
      </c>
      <c r="C8" s="214" t="s">
        <v>228</v>
      </c>
      <c r="D8" s="214" t="s">
        <v>229</v>
      </c>
      <c r="E8" s="215" t="s">
        <v>230</v>
      </c>
      <c r="F8" s="152"/>
      <c r="G8" s="152"/>
      <c r="H8" s="216" t="s">
        <v>231</v>
      </c>
      <c r="I8" s="152"/>
      <c r="J8" s="152"/>
      <c r="K8" s="152"/>
      <c r="L8" s="152"/>
      <c r="M8" s="152"/>
      <c r="N8" s="152"/>
      <c r="O8" s="152"/>
      <c r="P8" s="152"/>
      <c r="Q8" s="152"/>
      <c r="R8" s="152"/>
      <c r="S8" s="152"/>
      <c r="T8" s="152"/>
      <c r="U8" s="152"/>
      <c r="V8" s="152"/>
      <c r="W8" s="152"/>
      <c r="X8" s="152"/>
      <c r="Y8" s="152"/>
      <c r="Z8" s="152"/>
      <c r="AA8" s="152"/>
      <c r="AB8" s="152"/>
    </row>
    <row r="9" ht="15.75" customHeight="1">
      <c r="A9" s="219" t="s">
        <v>232</v>
      </c>
      <c r="B9" s="221">
        <v>32240.868</v>
      </c>
      <c r="C9" s="214" t="s">
        <v>222</v>
      </c>
      <c r="D9" s="152"/>
      <c r="E9" s="215" t="s">
        <v>230</v>
      </c>
      <c r="F9" s="218">
        <v>31516.0</v>
      </c>
      <c r="G9" s="214" t="s">
        <v>225</v>
      </c>
      <c r="H9" s="148" t="s">
        <v>233</v>
      </c>
      <c r="I9" s="222" t="s">
        <v>234</v>
      </c>
      <c r="J9" s="152"/>
      <c r="K9" s="152"/>
      <c r="L9" s="125"/>
      <c r="M9" s="152"/>
      <c r="N9" s="152"/>
      <c r="O9" s="152"/>
      <c r="P9" s="152"/>
      <c r="Q9" s="152"/>
      <c r="R9" s="152"/>
      <c r="S9" s="152"/>
      <c r="T9" s="152"/>
      <c r="U9" s="152"/>
      <c r="V9" s="152"/>
      <c r="W9" s="152"/>
      <c r="X9" s="152"/>
      <c r="Y9" s="152"/>
      <c r="Z9" s="152"/>
      <c r="AA9" s="152"/>
      <c r="AB9" s="152"/>
    </row>
    <row r="10" ht="15.75" customHeight="1">
      <c r="A10" s="219" t="s">
        <v>235</v>
      </c>
      <c r="B10" s="152"/>
      <c r="C10" s="152"/>
      <c r="D10" s="152"/>
      <c r="E10" s="152"/>
      <c r="F10" s="152"/>
      <c r="G10" s="152"/>
      <c r="H10" s="152"/>
      <c r="I10" s="152"/>
      <c r="J10" s="152"/>
      <c r="K10" s="152"/>
      <c r="L10" s="152"/>
      <c r="M10" s="152"/>
      <c r="N10" s="152"/>
      <c r="O10" s="152"/>
      <c r="P10" s="152"/>
      <c r="Q10" s="152"/>
      <c r="R10" s="152"/>
      <c r="S10" s="152"/>
      <c r="T10" s="152"/>
      <c r="U10" s="152"/>
      <c r="V10" s="152"/>
      <c r="W10" s="152"/>
      <c r="X10" s="152"/>
      <c r="Y10" s="152"/>
      <c r="Z10" s="152"/>
      <c r="AA10" s="152"/>
      <c r="AB10" s="152"/>
    </row>
    <row r="11" ht="15.75" customHeight="1">
      <c r="A11" s="219" t="s">
        <v>236</v>
      </c>
      <c r="B11" s="152"/>
      <c r="C11" s="152"/>
      <c r="D11" s="152"/>
      <c r="E11" s="152"/>
      <c r="F11" s="152"/>
      <c r="G11" s="152"/>
      <c r="H11" s="152"/>
      <c r="I11" s="152"/>
      <c r="J11" s="152"/>
      <c r="K11" s="152"/>
      <c r="L11" s="152"/>
      <c r="M11" s="152"/>
      <c r="N11" s="152"/>
      <c r="O11" s="152"/>
      <c r="P11" s="152"/>
      <c r="Q11" s="152"/>
      <c r="R11" s="152"/>
      <c r="S11" s="152"/>
      <c r="T11" s="152"/>
      <c r="U11" s="152"/>
      <c r="V11" s="152"/>
      <c r="W11" s="152"/>
      <c r="X11" s="152"/>
      <c r="Y11" s="152"/>
      <c r="Z11" s="152"/>
      <c r="AA11" s="152"/>
      <c r="AB11" s="152"/>
    </row>
    <row r="12" ht="15.75" customHeight="1">
      <c r="A12" s="223"/>
      <c r="B12" s="211"/>
      <c r="C12" s="211"/>
      <c r="D12" s="211"/>
      <c r="E12" s="211"/>
      <c r="F12" s="211"/>
      <c r="G12" s="211"/>
      <c r="H12" s="211"/>
      <c r="I12" s="211"/>
      <c r="J12" s="211"/>
      <c r="K12" s="211"/>
      <c r="L12" s="211"/>
      <c r="M12" s="211"/>
      <c r="N12" s="211"/>
      <c r="O12" s="211"/>
      <c r="P12" s="211"/>
      <c r="Q12" s="211"/>
      <c r="R12" s="211"/>
      <c r="S12" s="211"/>
      <c r="T12" s="211"/>
      <c r="U12" s="211"/>
      <c r="V12" s="211"/>
      <c r="W12" s="211"/>
      <c r="X12" s="211"/>
      <c r="Y12" s="211"/>
      <c r="Z12" s="211"/>
      <c r="AA12" s="211"/>
      <c r="AB12" s="211"/>
    </row>
    <row r="13" ht="15.75" customHeight="1">
      <c r="A13" s="214" t="s">
        <v>237</v>
      </c>
      <c r="B13" s="217">
        <v>204.52</v>
      </c>
      <c r="C13" s="214" t="s">
        <v>222</v>
      </c>
      <c r="D13" s="214" t="s">
        <v>238</v>
      </c>
      <c r="E13" s="215" t="s">
        <v>224</v>
      </c>
      <c r="F13" s="152"/>
      <c r="G13" s="152"/>
      <c r="H13" s="152"/>
      <c r="I13" s="152"/>
      <c r="J13" s="152"/>
      <c r="K13" s="152"/>
      <c r="L13" s="152"/>
      <c r="M13" s="152"/>
      <c r="N13" s="152"/>
      <c r="O13" s="152"/>
      <c r="P13" s="152"/>
      <c r="Q13" s="152"/>
      <c r="R13" s="152"/>
      <c r="S13" s="152"/>
      <c r="T13" s="152"/>
      <c r="U13" s="152"/>
      <c r="V13" s="152"/>
      <c r="W13" s="152"/>
      <c r="X13" s="152"/>
      <c r="Y13" s="152"/>
      <c r="Z13" s="152"/>
      <c r="AA13" s="152"/>
      <c r="AB13" s="152"/>
    </row>
    <row r="14" ht="15.75" customHeight="1">
      <c r="A14" s="152" t="s">
        <v>239</v>
      </c>
      <c r="B14" s="217" t="str">
        <f>R[-1]C[0]*0,4</f>
        <v>#ERROR!</v>
      </c>
      <c r="C14" s="214" t="s">
        <v>222</v>
      </c>
      <c r="D14" s="214" t="s">
        <v>240</v>
      </c>
      <c r="E14" s="215" t="s">
        <v>224</v>
      </c>
      <c r="F14" s="152"/>
      <c r="G14" s="152"/>
      <c r="H14" s="152"/>
      <c r="I14" s="152"/>
      <c r="J14" s="152"/>
      <c r="K14" s="152"/>
      <c r="L14" s="152"/>
      <c r="M14" s="152"/>
      <c r="N14" s="152"/>
      <c r="O14" s="152"/>
      <c r="P14" s="152"/>
      <c r="Q14" s="152"/>
      <c r="R14" s="152"/>
      <c r="S14" s="152"/>
      <c r="T14" s="152"/>
      <c r="U14" s="152"/>
      <c r="V14" s="152"/>
      <c r="W14" s="152"/>
      <c r="X14" s="152"/>
      <c r="Y14" s="152"/>
      <c r="Z14" s="152"/>
      <c r="AA14" s="152"/>
      <c r="AB14" s="152"/>
    </row>
    <row r="15" ht="15.75" customHeight="1">
      <c r="A15" s="152" t="s">
        <v>241</v>
      </c>
      <c r="B15" s="217" t="str">
        <f>R[-2]C[0]*0,25</f>
        <v>#ERROR!</v>
      </c>
      <c r="C15" s="214" t="s">
        <v>222</v>
      </c>
      <c r="D15" s="214" t="s">
        <v>242</v>
      </c>
      <c r="E15" s="215" t="s">
        <v>224</v>
      </c>
      <c r="F15" s="152"/>
      <c r="G15" s="152"/>
      <c r="H15" s="152"/>
      <c r="I15" s="152"/>
      <c r="J15" s="152"/>
      <c r="K15" s="152"/>
      <c r="L15" s="152"/>
      <c r="M15" s="152"/>
      <c r="N15" s="152"/>
      <c r="O15" s="152"/>
      <c r="P15" s="152"/>
      <c r="Q15" s="152"/>
      <c r="R15" s="152"/>
      <c r="S15" s="152"/>
      <c r="T15" s="152"/>
      <c r="U15" s="152"/>
      <c r="V15" s="152"/>
      <c r="W15" s="152"/>
      <c r="X15" s="152"/>
      <c r="Y15" s="152"/>
      <c r="Z15" s="152"/>
      <c r="AA15" s="152"/>
      <c r="AB15" s="152"/>
    </row>
    <row r="16" ht="15.75" customHeight="1">
      <c r="A16" s="211"/>
      <c r="B16" s="224"/>
      <c r="C16" s="211"/>
      <c r="D16" s="211"/>
      <c r="E16" s="211"/>
      <c r="F16" s="211"/>
      <c r="G16" s="211"/>
      <c r="H16" s="211"/>
      <c r="I16" s="211"/>
      <c r="J16" s="211"/>
      <c r="K16" s="211"/>
      <c r="L16" s="211"/>
      <c r="M16" s="211"/>
      <c r="N16" s="211"/>
      <c r="O16" s="211"/>
      <c r="P16" s="211"/>
      <c r="Q16" s="152"/>
      <c r="R16" s="152"/>
      <c r="S16" s="152"/>
      <c r="T16" s="152"/>
      <c r="U16" s="152"/>
      <c r="V16" s="152"/>
      <c r="W16" s="152"/>
      <c r="X16" s="152"/>
      <c r="Y16" s="152"/>
      <c r="Z16" s="152"/>
      <c r="AA16" s="152"/>
      <c r="AB16" s="152"/>
    </row>
    <row r="17" ht="15.75" customHeight="1">
      <c r="A17" s="212" t="s">
        <v>243</v>
      </c>
      <c r="B17" s="225">
        <v>91.954</v>
      </c>
      <c r="C17" s="214" t="s">
        <v>244</v>
      </c>
      <c r="D17" s="214" t="s">
        <v>245</v>
      </c>
      <c r="E17" s="215" t="s">
        <v>246</v>
      </c>
      <c r="F17" s="218">
        <v>3032000.0</v>
      </c>
      <c r="G17" s="152" t="s">
        <v>247</v>
      </c>
      <c r="H17" s="216" t="s">
        <v>248</v>
      </c>
      <c r="I17" s="152"/>
      <c r="J17" s="125"/>
      <c r="K17" s="152"/>
      <c r="L17" s="152"/>
      <c r="M17" s="152"/>
      <c r="N17" s="152"/>
      <c r="O17" s="152"/>
      <c r="P17" s="152"/>
      <c r="Q17" s="152"/>
      <c r="R17" s="152"/>
      <c r="S17" s="152"/>
      <c r="T17" s="152"/>
      <c r="U17" s="152"/>
      <c r="V17" s="152"/>
      <c r="W17" s="152"/>
      <c r="X17" s="152"/>
      <c r="Y17" s="152"/>
      <c r="Z17" s="152"/>
      <c r="AA17" s="152"/>
      <c r="AB17" s="152"/>
    </row>
    <row r="18" ht="15.75" customHeight="1">
      <c r="A18" s="212" t="s">
        <v>249</v>
      </c>
      <c r="B18" s="226">
        <v>13.1</v>
      </c>
      <c r="C18" s="214" t="s">
        <v>244</v>
      </c>
      <c r="D18" s="214" t="s">
        <v>250</v>
      </c>
      <c r="E18" s="215" t="s">
        <v>251</v>
      </c>
      <c r="F18" s="129">
        <v>1.0E7</v>
      </c>
      <c r="G18" s="227" t="s">
        <v>252</v>
      </c>
      <c r="H18" s="216" t="s">
        <v>253</v>
      </c>
      <c r="I18" s="125"/>
      <c r="J18" s="125"/>
      <c r="K18" s="152"/>
      <c r="L18" s="152"/>
      <c r="M18" s="152"/>
      <c r="N18" s="152"/>
      <c r="O18" s="152"/>
      <c r="P18" s="152"/>
      <c r="Q18" s="152"/>
      <c r="R18" s="152"/>
      <c r="S18" s="152"/>
      <c r="T18" s="152"/>
      <c r="U18" s="152"/>
      <c r="V18" s="152"/>
      <c r="W18" s="152"/>
      <c r="X18" s="152"/>
      <c r="Y18" s="152"/>
      <c r="Z18" s="152"/>
      <c r="AA18" s="152"/>
      <c r="AB18" s="152"/>
    </row>
    <row r="19" ht="15.75" customHeight="1">
      <c r="A19" s="212" t="s">
        <v>254</v>
      </c>
      <c r="B19" s="226">
        <v>222.4</v>
      </c>
      <c r="C19" s="214" t="s">
        <v>244</v>
      </c>
      <c r="D19" s="214" t="s">
        <v>255</v>
      </c>
      <c r="E19" s="215" t="s">
        <v>256</v>
      </c>
      <c r="F19" s="129">
        <v>4.3</v>
      </c>
      <c r="G19" s="227" t="s">
        <v>257</v>
      </c>
      <c r="H19" s="216" t="s">
        <v>258</v>
      </c>
      <c r="I19" s="125"/>
      <c r="J19" s="125"/>
      <c r="K19" s="152"/>
      <c r="L19" s="152"/>
      <c r="M19" s="152"/>
      <c r="N19" s="152"/>
      <c r="O19" s="152"/>
      <c r="P19" s="152"/>
      <c r="Q19" s="152"/>
      <c r="R19" s="152"/>
      <c r="S19" s="152"/>
      <c r="T19" s="152"/>
      <c r="U19" s="152"/>
      <c r="V19" s="152"/>
      <c r="W19" s="152"/>
      <c r="X19" s="152"/>
      <c r="Y19" s="152"/>
      <c r="Z19" s="152"/>
      <c r="AA19" s="152"/>
      <c r="AB19" s="152"/>
    </row>
    <row r="20" ht="15.75" customHeight="1">
      <c r="A20" s="211"/>
      <c r="B20" s="211"/>
      <c r="C20" s="211"/>
      <c r="D20" s="211"/>
      <c r="E20" s="211"/>
      <c r="F20" s="211"/>
      <c r="G20" s="211"/>
      <c r="H20" s="211"/>
      <c r="I20" s="211"/>
      <c r="J20" s="211"/>
      <c r="K20" s="211"/>
      <c r="L20" s="211"/>
      <c r="M20" s="211"/>
      <c r="N20" s="211"/>
      <c r="O20" s="211"/>
      <c r="P20" s="211"/>
      <c r="Q20" s="211"/>
      <c r="R20" s="152"/>
      <c r="S20" s="152"/>
      <c r="T20" s="152"/>
      <c r="U20" s="152"/>
      <c r="V20" s="152"/>
      <c r="W20" s="152"/>
      <c r="X20" s="152"/>
      <c r="Y20" s="152"/>
      <c r="Z20" s="152"/>
      <c r="AA20" s="152"/>
      <c r="AB20" s="152"/>
    </row>
    <row r="21" ht="15.75" customHeight="1">
      <c r="A21" s="152" t="s">
        <v>259</v>
      </c>
      <c r="B21" s="152"/>
      <c r="C21" s="152"/>
      <c r="D21" s="125"/>
      <c r="E21" s="152"/>
      <c r="F21" s="152"/>
      <c r="G21" s="152"/>
      <c r="H21" s="152"/>
      <c r="I21" s="152"/>
      <c r="J21" s="152"/>
      <c r="K21" s="152"/>
      <c r="L21" s="152"/>
      <c r="M21" s="152"/>
      <c r="N21" s="152"/>
      <c r="O21" s="152"/>
      <c r="P21" s="152"/>
      <c r="Q21" s="152"/>
      <c r="R21" s="152"/>
      <c r="S21" s="152"/>
      <c r="T21" s="152"/>
      <c r="U21" s="152"/>
      <c r="V21" s="152"/>
      <c r="W21" s="152"/>
      <c r="X21" s="152"/>
      <c r="Y21" s="152"/>
      <c r="Z21" s="152"/>
      <c r="AA21" s="152"/>
      <c r="AB21" s="152"/>
    </row>
    <row r="22" ht="15.75" customHeight="1">
      <c r="A22" s="152"/>
      <c r="B22" s="152"/>
      <c r="C22" s="152"/>
      <c r="D22" s="152"/>
      <c r="E22" s="152"/>
      <c r="F22" s="152"/>
      <c r="G22" s="152"/>
      <c r="H22" s="152"/>
      <c r="I22" s="228" t="str">
        <f>R[-5]C[-7]/78,58</f>
        <v>#ERROR!</v>
      </c>
      <c r="J22" s="152"/>
      <c r="K22" s="152"/>
      <c r="L22" s="152"/>
      <c r="M22" s="152"/>
      <c r="N22" s="152"/>
      <c r="O22" s="152"/>
      <c r="P22" s="152"/>
      <c r="Q22" s="152"/>
      <c r="R22" s="152"/>
      <c r="S22" s="152"/>
      <c r="T22" s="152"/>
      <c r="U22" s="152"/>
      <c r="V22" s="152"/>
      <c r="W22" s="152"/>
      <c r="X22" s="152"/>
      <c r="Y22" s="152"/>
      <c r="Z22" s="152"/>
      <c r="AA22" s="152"/>
      <c r="AB22" s="152"/>
    </row>
    <row r="23" ht="15.75" customHeight="1">
      <c r="A23" s="152" t="s">
        <v>260</v>
      </c>
      <c r="B23" s="152"/>
      <c r="C23" s="152"/>
      <c r="D23" s="214" t="s">
        <v>261</v>
      </c>
      <c r="E23" s="152"/>
      <c r="F23" s="152"/>
      <c r="G23" s="152"/>
      <c r="H23" s="152"/>
      <c r="I23" s="152"/>
      <c r="J23" s="152"/>
      <c r="K23" s="152"/>
      <c r="L23" s="152"/>
      <c r="M23" s="152"/>
      <c r="N23" s="152"/>
      <c r="O23" s="152"/>
      <c r="P23" s="152"/>
      <c r="Q23" s="152"/>
      <c r="R23" s="152"/>
      <c r="S23" s="152"/>
      <c r="T23" s="152"/>
      <c r="U23" s="152"/>
      <c r="V23" s="152"/>
      <c r="W23" s="152"/>
      <c r="X23" s="152"/>
      <c r="Y23" s="152"/>
      <c r="Z23" s="152"/>
      <c r="AA23" s="152"/>
      <c r="AB23" s="152"/>
    </row>
    <row r="24" ht="15.75" customHeight="1">
      <c r="A24" s="152" t="s">
        <v>262</v>
      </c>
      <c r="B24" s="152"/>
      <c r="C24" s="152"/>
      <c r="D24" s="214" t="s">
        <v>263</v>
      </c>
      <c r="E24" s="152"/>
      <c r="F24" s="152"/>
      <c r="G24" s="152"/>
      <c r="H24" s="152"/>
      <c r="I24" s="152"/>
      <c r="J24" s="152"/>
      <c r="K24" s="152"/>
      <c r="L24" s="152"/>
      <c r="M24" s="152"/>
      <c r="N24" s="152"/>
      <c r="O24" s="152"/>
      <c r="P24" s="152"/>
      <c r="Q24" s="152"/>
      <c r="R24" s="152"/>
      <c r="S24" s="152"/>
      <c r="T24" s="152"/>
      <c r="U24" s="152"/>
      <c r="V24" s="152"/>
      <c r="W24" s="152"/>
      <c r="X24" s="152"/>
      <c r="Y24" s="152"/>
      <c r="Z24" s="152"/>
      <c r="AA24" s="152"/>
      <c r="AB24" s="152"/>
    </row>
    <row r="25" ht="15.75" customHeight="1">
      <c r="A25" s="152"/>
      <c r="B25" s="152"/>
      <c r="C25" s="152"/>
      <c r="D25" s="152"/>
      <c r="E25" s="152"/>
      <c r="F25" s="152"/>
      <c r="G25" s="152"/>
      <c r="H25" s="152"/>
      <c r="I25" s="152"/>
      <c r="J25" s="152"/>
      <c r="K25" s="152"/>
      <c r="L25" s="152"/>
      <c r="M25" s="152"/>
      <c r="N25" s="152"/>
      <c r="O25" s="152"/>
      <c r="P25" s="152"/>
      <c r="Q25" s="152"/>
      <c r="R25" s="152"/>
      <c r="S25" s="152"/>
      <c r="T25" s="152"/>
      <c r="U25" s="152"/>
      <c r="V25" s="152"/>
      <c r="W25" s="152"/>
      <c r="X25" s="152"/>
      <c r="Y25" s="152"/>
      <c r="Z25" s="152"/>
      <c r="AA25" s="152"/>
      <c r="AB25" s="152"/>
    </row>
    <row r="26" ht="15.75" customHeight="1">
      <c r="A26" s="152" t="s">
        <v>264</v>
      </c>
      <c r="B26" s="152"/>
      <c r="C26" s="152"/>
      <c r="D26" s="152"/>
      <c r="E26" s="152"/>
      <c r="F26" s="152"/>
      <c r="G26" s="152"/>
      <c r="H26" s="152"/>
      <c r="I26" s="152"/>
      <c r="J26" s="152"/>
      <c r="K26" s="152"/>
      <c r="L26" s="152"/>
      <c r="M26" s="152"/>
      <c r="N26" s="152"/>
      <c r="O26" s="152"/>
      <c r="P26" s="152"/>
      <c r="Q26" s="152"/>
      <c r="R26" s="152"/>
      <c r="S26" s="152"/>
      <c r="T26" s="152"/>
      <c r="U26" s="152"/>
      <c r="V26" s="152"/>
      <c r="W26" s="152"/>
      <c r="X26" s="152"/>
      <c r="Y26" s="152"/>
      <c r="Z26" s="152"/>
      <c r="AA26" s="152"/>
      <c r="AB26" s="152"/>
    </row>
    <row r="27" ht="15.75" customHeight="1">
      <c r="A27" s="212" t="s">
        <v>265</v>
      </c>
      <c r="B27" s="225">
        <v>0.482502240473854</v>
      </c>
      <c r="C27" s="214" t="s">
        <v>244</v>
      </c>
      <c r="D27" s="214" t="s">
        <v>266</v>
      </c>
      <c r="E27" s="215" t="s">
        <v>267</v>
      </c>
      <c r="F27" s="218">
        <v>14100.0</v>
      </c>
      <c r="G27" s="152" t="s">
        <v>268</v>
      </c>
      <c r="H27" s="229" t="s">
        <v>269</v>
      </c>
      <c r="I27" s="152"/>
      <c r="J27" s="152"/>
      <c r="K27" s="152"/>
      <c r="L27" s="152"/>
      <c r="M27" s="152"/>
      <c r="N27" s="152"/>
      <c r="O27" s="152"/>
      <c r="P27" s="152"/>
      <c r="Q27" s="152"/>
      <c r="R27" s="152"/>
      <c r="S27" s="152"/>
      <c r="T27" s="152"/>
      <c r="U27" s="152"/>
      <c r="V27" s="152"/>
      <c r="W27" s="152"/>
      <c r="X27" s="152"/>
      <c r="Y27" s="152"/>
      <c r="Z27" s="152"/>
      <c r="AA27" s="152"/>
      <c r="AB27" s="152"/>
    </row>
    <row r="28" ht="15.75" customHeight="1">
      <c r="A28" s="212" t="s">
        <v>270</v>
      </c>
      <c r="B28" s="225">
        <v>6.64894931376382</v>
      </c>
      <c r="C28" s="214" t="s">
        <v>244</v>
      </c>
      <c r="D28" s="214" t="s">
        <v>266</v>
      </c>
      <c r="E28" s="215" t="s">
        <v>267</v>
      </c>
      <c r="F28" s="218">
        <v>194300.0</v>
      </c>
      <c r="G28" s="152" t="s">
        <v>268</v>
      </c>
      <c r="H28" s="229" t="s">
        <v>269</v>
      </c>
      <c r="I28" s="152"/>
      <c r="J28" s="152"/>
      <c r="K28" s="152"/>
      <c r="L28" s="152"/>
      <c r="M28" s="152"/>
      <c r="N28" s="152"/>
      <c r="O28" s="152"/>
      <c r="P28" s="152"/>
      <c r="Q28" s="152"/>
      <c r="R28" s="152"/>
      <c r="S28" s="152"/>
      <c r="T28" s="152"/>
      <c r="U28" s="152"/>
      <c r="V28" s="152"/>
      <c r="W28" s="152"/>
      <c r="X28" s="152"/>
      <c r="Y28" s="152"/>
      <c r="Z28" s="152"/>
      <c r="AA28" s="152"/>
      <c r="AB28" s="152"/>
    </row>
    <row r="29" ht="15.75" customHeight="1">
      <c r="A29" s="212" t="s">
        <v>271</v>
      </c>
      <c r="B29" s="220" t="s">
        <v>272</v>
      </c>
      <c r="C29" s="152"/>
      <c r="D29" s="214" t="s">
        <v>273</v>
      </c>
      <c r="E29" s="152"/>
      <c r="F29" s="152"/>
      <c r="G29" s="152"/>
      <c r="H29" s="152"/>
      <c r="I29" s="152"/>
      <c r="J29" s="152"/>
      <c r="K29" s="152"/>
      <c r="L29" s="152"/>
      <c r="M29" s="152"/>
      <c r="N29" s="152"/>
      <c r="O29" s="152"/>
      <c r="P29" s="152"/>
      <c r="Q29" s="152"/>
      <c r="R29" s="152"/>
      <c r="S29" s="152"/>
      <c r="T29" s="152"/>
      <c r="U29" s="152"/>
      <c r="V29" s="152"/>
      <c r="W29" s="152"/>
      <c r="X29" s="152"/>
      <c r="Y29" s="152"/>
      <c r="Z29" s="152"/>
      <c r="AA29" s="152"/>
      <c r="AB29" s="152"/>
    </row>
    <row r="30" ht="15.75" customHeight="1">
      <c r="A30" s="211"/>
      <c r="B30" s="211"/>
      <c r="C30" s="211"/>
      <c r="D30" s="211"/>
      <c r="E30" s="211"/>
      <c r="F30" s="211"/>
      <c r="G30" s="211"/>
      <c r="H30" s="211"/>
      <c r="I30" s="211"/>
      <c r="J30" s="211"/>
      <c r="K30" s="211"/>
      <c r="L30" s="211"/>
      <c r="M30" s="211"/>
      <c r="N30" s="152"/>
      <c r="O30" s="152"/>
      <c r="P30" s="152"/>
      <c r="Q30" s="152"/>
      <c r="R30" s="152"/>
      <c r="S30" s="152"/>
      <c r="T30" s="152"/>
      <c r="U30" s="152"/>
      <c r="V30" s="152"/>
      <c r="W30" s="152"/>
      <c r="X30" s="152"/>
      <c r="Y30" s="152"/>
      <c r="Z30" s="152"/>
      <c r="AA30" s="152"/>
      <c r="AB30" s="152"/>
    </row>
    <row r="31" ht="15.75" customHeight="1">
      <c r="A31" s="152" t="s">
        <v>274</v>
      </c>
      <c r="B31" s="152"/>
      <c r="C31" s="152"/>
      <c r="D31" s="152"/>
      <c r="E31" s="152"/>
      <c r="F31" s="152"/>
      <c r="G31" s="152"/>
      <c r="H31" s="152"/>
      <c r="I31" s="152"/>
      <c r="J31" s="152"/>
      <c r="K31" s="152"/>
      <c r="L31" s="152"/>
      <c r="M31" s="152"/>
      <c r="N31" s="152"/>
      <c r="O31" s="152"/>
      <c r="P31" s="152"/>
      <c r="Q31" s="152"/>
      <c r="R31" s="152"/>
      <c r="S31" s="152"/>
      <c r="T31" s="152"/>
      <c r="U31" s="152"/>
      <c r="V31" s="152"/>
      <c r="W31" s="152"/>
      <c r="X31" s="152"/>
      <c r="Y31" s="152"/>
      <c r="Z31" s="152"/>
      <c r="AA31" s="152"/>
      <c r="AB31" s="152"/>
    </row>
    <row r="32" ht="15.75" customHeight="1">
      <c r="A32" s="212" t="s">
        <v>275</v>
      </c>
      <c r="B32" s="221">
        <v>1472418.894</v>
      </c>
      <c r="C32" s="214" t="s">
        <v>222</v>
      </c>
      <c r="D32" s="152" t="s">
        <v>276</v>
      </c>
      <c r="E32" s="215" t="s">
        <v>267</v>
      </c>
      <c r="F32" s="218">
        <v>43028.0</v>
      </c>
      <c r="G32" s="152" t="s">
        <v>268</v>
      </c>
      <c r="H32" s="216" t="s">
        <v>269</v>
      </c>
      <c r="I32" s="152"/>
      <c r="J32" s="152"/>
      <c r="K32" s="152"/>
      <c r="L32" s="152"/>
      <c r="M32" s="152"/>
      <c r="N32" s="152"/>
      <c r="O32" s="152"/>
      <c r="P32" s="152"/>
      <c r="Q32" s="152"/>
      <c r="R32" s="152"/>
      <c r="S32" s="152"/>
      <c r="T32" s="152"/>
      <c r="U32" s="152"/>
      <c r="V32" s="152"/>
      <c r="W32" s="152"/>
      <c r="X32" s="152"/>
      <c r="Y32" s="152"/>
      <c r="Z32" s="152"/>
      <c r="AA32" s="152"/>
      <c r="AB32" s="152"/>
    </row>
    <row r="33" ht="15.75" customHeight="1">
      <c r="A33" s="212" t="s">
        <v>277</v>
      </c>
      <c r="B33" s="221">
        <v>2341573.107</v>
      </c>
      <c r="C33" s="214" t="s">
        <v>222</v>
      </c>
      <c r="D33" s="152" t="s">
        <v>276</v>
      </c>
      <c r="E33" s="215" t="s">
        <v>267</v>
      </c>
      <c r="F33" s="218">
        <v>68427.0</v>
      </c>
      <c r="G33" s="152" t="s">
        <v>268</v>
      </c>
      <c r="H33" s="216" t="s">
        <v>269</v>
      </c>
      <c r="I33" s="152"/>
      <c r="J33" s="152"/>
      <c r="K33" s="152"/>
      <c r="L33" s="152"/>
      <c r="M33" s="152"/>
      <c r="N33" s="152"/>
      <c r="O33" s="152"/>
      <c r="P33" s="152"/>
      <c r="Q33" s="152"/>
      <c r="R33" s="152"/>
      <c r="S33" s="152"/>
      <c r="T33" s="152"/>
      <c r="U33" s="152"/>
      <c r="V33" s="152"/>
      <c r="W33" s="152"/>
      <c r="X33" s="152"/>
      <c r="Y33" s="152"/>
      <c r="Z33" s="152"/>
      <c r="AA33" s="152"/>
      <c r="AB33" s="152"/>
    </row>
    <row r="34" ht="15.75" customHeight="1">
      <c r="A34" s="212" t="s">
        <v>278</v>
      </c>
      <c r="B34" s="221">
        <v>7380128.418</v>
      </c>
      <c r="C34" s="214" t="s">
        <v>222</v>
      </c>
      <c r="D34" s="152" t="s">
        <v>276</v>
      </c>
      <c r="E34" s="215" t="s">
        <v>267</v>
      </c>
      <c r="F34" s="218">
        <v>215667.0</v>
      </c>
      <c r="G34" s="152" t="s">
        <v>268</v>
      </c>
      <c r="H34" s="216" t="s">
        <v>269</v>
      </c>
      <c r="I34" s="152"/>
      <c r="J34" s="152"/>
      <c r="K34" s="152"/>
      <c r="L34" s="152"/>
      <c r="M34" s="152"/>
      <c r="N34" s="152"/>
      <c r="O34" s="152"/>
      <c r="P34" s="152"/>
      <c r="Q34" s="152"/>
      <c r="R34" s="152"/>
      <c r="S34" s="152"/>
      <c r="T34" s="152"/>
      <c r="U34" s="152"/>
      <c r="V34" s="152"/>
      <c r="W34" s="152"/>
      <c r="X34" s="152"/>
      <c r="Y34" s="152"/>
      <c r="Z34" s="152"/>
      <c r="AA34" s="152"/>
      <c r="AB34" s="152"/>
    </row>
    <row r="35" ht="15.75" customHeight="1">
      <c r="A35" s="212" t="s">
        <v>279</v>
      </c>
      <c r="B35" s="221">
        <v>540265.6293</v>
      </c>
      <c r="C35" s="214" t="s">
        <v>222</v>
      </c>
      <c r="D35" s="152" t="s">
        <v>280</v>
      </c>
      <c r="E35" s="215" t="s">
        <v>267</v>
      </c>
      <c r="F35" s="218">
        <v>15788.0</v>
      </c>
      <c r="G35" s="152" t="s">
        <v>268</v>
      </c>
      <c r="H35" s="216" t="s">
        <v>269</v>
      </c>
      <c r="I35" s="152"/>
      <c r="J35" s="152"/>
      <c r="K35" s="152"/>
      <c r="L35" s="152"/>
      <c r="M35" s="152"/>
      <c r="N35" s="152"/>
      <c r="O35" s="152"/>
      <c r="P35" s="152"/>
      <c r="Q35" s="152"/>
      <c r="R35" s="152"/>
      <c r="S35" s="152"/>
      <c r="T35" s="152"/>
      <c r="U35" s="152"/>
      <c r="V35" s="152"/>
      <c r="W35" s="152"/>
      <c r="X35" s="152"/>
      <c r="Y35" s="152"/>
      <c r="Z35" s="152"/>
      <c r="AA35" s="152"/>
      <c r="AB35" s="152"/>
    </row>
    <row r="36" ht="15.75" customHeight="1">
      <c r="A36" s="212" t="s">
        <v>281</v>
      </c>
      <c r="B36" s="221">
        <v>482912.8807</v>
      </c>
      <c r="C36" s="214" t="s">
        <v>222</v>
      </c>
      <c r="D36" s="152" t="s">
        <v>282</v>
      </c>
      <c r="E36" s="215" t="s">
        <v>267</v>
      </c>
      <c r="F36" s="218">
        <v>14112.0</v>
      </c>
      <c r="G36" s="152" t="s">
        <v>268</v>
      </c>
      <c r="H36" s="216" t="s">
        <v>269</v>
      </c>
      <c r="I36" s="152"/>
      <c r="J36" s="152"/>
      <c r="K36" s="152"/>
      <c r="L36" s="152"/>
      <c r="M36" s="152"/>
      <c r="N36" s="152"/>
      <c r="O36" s="152"/>
      <c r="P36" s="152"/>
      <c r="Q36" s="152"/>
      <c r="R36" s="152"/>
      <c r="S36" s="152"/>
      <c r="T36" s="152"/>
      <c r="U36" s="152"/>
      <c r="V36" s="152"/>
      <c r="W36" s="152"/>
      <c r="X36" s="152"/>
      <c r="Y36" s="152"/>
      <c r="Z36" s="152"/>
      <c r="AA36" s="152"/>
      <c r="AB36" s="152"/>
    </row>
    <row r="37" ht="15.75" customHeight="1">
      <c r="A37" s="212" t="s">
        <v>283</v>
      </c>
      <c r="B37" s="221">
        <v>56394.58811</v>
      </c>
      <c r="C37" s="214" t="s">
        <v>222</v>
      </c>
      <c r="D37" s="152" t="s">
        <v>284</v>
      </c>
      <c r="E37" s="215" t="s">
        <v>267</v>
      </c>
      <c r="F37" s="218">
        <v>1648.0</v>
      </c>
      <c r="G37" s="152" t="s">
        <v>268</v>
      </c>
      <c r="H37" s="152"/>
      <c r="I37" s="152"/>
      <c r="J37" s="152"/>
      <c r="K37" s="152"/>
      <c r="L37" s="152"/>
      <c r="M37" s="152"/>
      <c r="N37" s="152"/>
      <c r="O37" s="152"/>
      <c r="P37" s="152"/>
      <c r="Q37" s="152"/>
      <c r="R37" s="152"/>
      <c r="S37" s="152"/>
      <c r="T37" s="152"/>
      <c r="U37" s="152"/>
      <c r="V37" s="152"/>
      <c r="W37" s="152"/>
      <c r="X37" s="152"/>
      <c r="Y37" s="152"/>
      <c r="Z37" s="152"/>
      <c r="AA37" s="152"/>
      <c r="AB37" s="152"/>
    </row>
    <row r="38" ht="15.75" customHeight="1">
      <c r="A38" s="152"/>
      <c r="B38" s="220"/>
      <c r="C38" s="214"/>
      <c r="D38" s="214"/>
      <c r="E38" s="215"/>
      <c r="F38" s="152"/>
      <c r="G38" s="152"/>
      <c r="H38" s="152"/>
      <c r="I38" s="152"/>
      <c r="J38" s="152"/>
      <c r="K38" s="152"/>
      <c r="L38" s="152"/>
      <c r="M38" s="152"/>
      <c r="N38" s="152"/>
      <c r="O38" s="152"/>
      <c r="P38" s="152"/>
      <c r="Q38" s="152"/>
      <c r="R38" s="152"/>
      <c r="S38" s="152"/>
      <c r="T38" s="152"/>
      <c r="U38" s="152"/>
      <c r="V38" s="152"/>
      <c r="W38" s="152"/>
      <c r="X38" s="152"/>
      <c r="Y38" s="152"/>
      <c r="Z38" s="152"/>
      <c r="AA38" s="152"/>
      <c r="AB38" s="152"/>
    </row>
    <row r="39" ht="15.75" customHeight="1">
      <c r="A39" s="212" t="s">
        <v>285</v>
      </c>
      <c r="B39" s="220">
        <v>978.0</v>
      </c>
      <c r="C39" s="214" t="s">
        <v>222</v>
      </c>
      <c r="D39" s="214" t="s">
        <v>286</v>
      </c>
      <c r="E39" s="215" t="s">
        <v>287</v>
      </c>
      <c r="F39" s="152"/>
      <c r="G39" s="152"/>
      <c r="H39" s="148" t="s">
        <v>288</v>
      </c>
      <c r="I39" s="152"/>
      <c r="J39" s="152"/>
      <c r="K39" s="152"/>
      <c r="L39" s="152"/>
      <c r="M39" s="152"/>
      <c r="N39" s="152"/>
      <c r="O39" s="152"/>
      <c r="P39" s="152"/>
      <c r="Q39" s="152"/>
      <c r="R39" s="152"/>
      <c r="S39" s="152"/>
      <c r="T39" s="152"/>
      <c r="U39" s="152"/>
      <c r="V39" s="152"/>
      <c r="W39" s="152"/>
      <c r="X39" s="152"/>
      <c r="Y39" s="152"/>
      <c r="Z39" s="152"/>
      <c r="AA39" s="152"/>
      <c r="AB39" s="152"/>
    </row>
    <row r="40" ht="15.75" customHeight="1">
      <c r="A40" s="152"/>
      <c r="B40" s="220"/>
      <c r="C40" s="152"/>
      <c r="D40" s="152"/>
      <c r="E40" s="152"/>
      <c r="F40" s="152"/>
      <c r="G40" s="152"/>
      <c r="H40" s="152"/>
      <c r="I40" s="152"/>
      <c r="J40" s="152"/>
      <c r="K40" s="152"/>
      <c r="L40" s="152"/>
      <c r="M40" s="152"/>
      <c r="N40" s="152"/>
      <c r="O40" s="152"/>
      <c r="P40" s="152"/>
      <c r="Q40" s="152"/>
      <c r="R40" s="152"/>
      <c r="S40" s="152"/>
      <c r="T40" s="152"/>
      <c r="U40" s="152"/>
      <c r="V40" s="152"/>
      <c r="W40" s="152"/>
      <c r="X40" s="152"/>
      <c r="Y40" s="152"/>
      <c r="Z40" s="152"/>
      <c r="AA40" s="152"/>
      <c r="AB40" s="152"/>
    </row>
    <row r="41" ht="15.75" customHeight="1">
      <c r="A41" s="211"/>
      <c r="B41" s="230"/>
      <c r="C41" s="211"/>
      <c r="D41" s="211"/>
      <c r="E41" s="211"/>
      <c r="F41" s="211"/>
      <c r="G41" s="211"/>
      <c r="H41" s="211"/>
      <c r="I41" s="211"/>
      <c r="J41" s="211"/>
      <c r="K41" s="211"/>
      <c r="L41" s="211"/>
      <c r="M41" s="211"/>
      <c r="N41" s="152"/>
      <c r="O41" s="152"/>
      <c r="P41" s="152"/>
      <c r="Q41" s="152"/>
      <c r="R41" s="152"/>
      <c r="S41" s="152"/>
      <c r="T41" s="152"/>
      <c r="U41" s="152"/>
      <c r="V41" s="152"/>
      <c r="W41" s="152"/>
      <c r="X41" s="152"/>
      <c r="Y41" s="152"/>
      <c r="Z41" s="152"/>
      <c r="AA41" s="152"/>
      <c r="AB41" s="152"/>
    </row>
    <row r="42" ht="15.75" customHeight="1">
      <c r="A42" s="212" t="s">
        <v>289</v>
      </c>
      <c r="B42" s="220" t="s">
        <v>272</v>
      </c>
      <c r="C42" s="214"/>
      <c r="D42" s="152" t="s">
        <v>290</v>
      </c>
      <c r="E42" s="215" t="s">
        <v>291</v>
      </c>
      <c r="F42" s="152"/>
      <c r="G42" s="152"/>
      <c r="H42" s="216" t="s">
        <v>292</v>
      </c>
      <c r="I42" s="152"/>
      <c r="J42" s="152"/>
      <c r="K42" s="152"/>
      <c r="L42" s="152"/>
      <c r="M42" s="152"/>
      <c r="N42" s="152"/>
      <c r="O42" s="152"/>
      <c r="P42" s="152"/>
      <c r="Q42" s="152"/>
      <c r="R42" s="152"/>
      <c r="S42" s="152"/>
      <c r="T42" s="152"/>
      <c r="U42" s="152"/>
      <c r="V42" s="152"/>
      <c r="W42" s="152"/>
      <c r="X42" s="152"/>
      <c r="Y42" s="152"/>
      <c r="Z42" s="152"/>
      <c r="AA42" s="152"/>
      <c r="AB42" s="152"/>
    </row>
    <row r="43" ht="15.75" customHeight="1">
      <c r="A43" s="211"/>
      <c r="B43" s="211"/>
      <c r="C43" s="211"/>
      <c r="D43" s="211"/>
      <c r="E43" s="211"/>
      <c r="F43" s="211"/>
      <c r="G43" s="211"/>
      <c r="H43" s="211"/>
      <c r="I43" s="211"/>
      <c r="J43" s="211"/>
      <c r="K43" s="211"/>
      <c r="L43" s="211"/>
      <c r="M43" s="211"/>
      <c r="N43" s="152"/>
      <c r="O43" s="152"/>
      <c r="P43" s="152"/>
      <c r="Q43" s="152"/>
      <c r="R43" s="152"/>
      <c r="S43" s="152"/>
      <c r="T43" s="152"/>
      <c r="U43" s="152"/>
      <c r="V43" s="152"/>
      <c r="W43" s="152"/>
      <c r="X43" s="152"/>
      <c r="Y43" s="152"/>
      <c r="Z43" s="152"/>
      <c r="AA43" s="152"/>
      <c r="AB43" s="152"/>
    </row>
    <row r="44" ht="15.75" customHeight="1">
      <c r="A44" s="152" t="s">
        <v>293</v>
      </c>
      <c r="B44" s="152"/>
      <c r="C44" s="152"/>
      <c r="D44" s="152"/>
      <c r="E44" s="152"/>
      <c r="F44" s="152"/>
      <c r="G44" s="152"/>
      <c r="H44" s="152"/>
      <c r="I44" s="152"/>
      <c r="J44" s="152"/>
      <c r="K44" s="152"/>
      <c r="L44" s="152"/>
      <c r="M44" s="152"/>
      <c r="N44" s="152"/>
      <c r="O44" s="152"/>
      <c r="P44" s="152"/>
      <c r="Q44" s="152"/>
      <c r="R44" s="152"/>
      <c r="S44" s="152"/>
      <c r="T44" s="152"/>
      <c r="U44" s="152"/>
      <c r="V44" s="152"/>
      <c r="W44" s="152"/>
      <c r="X44" s="152"/>
      <c r="Y44" s="152"/>
      <c r="Z44" s="152"/>
      <c r="AA44" s="152"/>
      <c r="AB44" s="152"/>
    </row>
    <row r="45" ht="15.75" customHeight="1">
      <c r="A45" s="212" t="s">
        <v>294</v>
      </c>
      <c r="B45" s="220" t="s">
        <v>272</v>
      </c>
      <c r="C45" s="152"/>
      <c r="D45" s="214" t="s">
        <v>295</v>
      </c>
      <c r="E45" s="215" t="s">
        <v>230</v>
      </c>
      <c r="F45" s="152"/>
      <c r="G45" s="152"/>
      <c r="H45" s="216" t="s">
        <v>296</v>
      </c>
      <c r="I45" s="152"/>
      <c r="J45" s="152"/>
      <c r="K45" s="152"/>
      <c r="L45" s="152"/>
      <c r="M45" s="152"/>
      <c r="N45" s="152"/>
      <c r="O45" s="152"/>
      <c r="P45" s="152"/>
      <c r="Q45" s="152"/>
      <c r="R45" s="152"/>
      <c r="S45" s="152"/>
      <c r="T45" s="152"/>
      <c r="U45" s="152"/>
      <c r="V45" s="152"/>
      <c r="W45" s="152"/>
      <c r="X45" s="152"/>
      <c r="Y45" s="152"/>
      <c r="Z45" s="152"/>
      <c r="AA45" s="152"/>
      <c r="AB45" s="152"/>
    </row>
    <row r="46" ht="15.75" customHeight="1">
      <c r="A46" s="212" t="s">
        <v>297</v>
      </c>
      <c r="B46" s="220" t="s">
        <v>272</v>
      </c>
      <c r="C46" s="152"/>
      <c r="D46" s="214" t="s">
        <v>295</v>
      </c>
      <c r="E46" s="215" t="s">
        <v>230</v>
      </c>
      <c r="F46" s="152"/>
      <c r="G46" s="152"/>
      <c r="H46" s="216" t="s">
        <v>296</v>
      </c>
      <c r="I46" s="152"/>
      <c r="J46" s="152"/>
      <c r="K46" s="152"/>
      <c r="L46" s="152"/>
      <c r="M46" s="152"/>
      <c r="N46" s="152"/>
      <c r="O46" s="152"/>
      <c r="P46" s="152"/>
      <c r="Q46" s="152"/>
      <c r="R46" s="152"/>
      <c r="S46" s="152"/>
      <c r="T46" s="152"/>
      <c r="U46" s="152"/>
      <c r="V46" s="152"/>
      <c r="W46" s="152"/>
      <c r="X46" s="152"/>
      <c r="Y46" s="152"/>
      <c r="Z46" s="152"/>
      <c r="AA46" s="152"/>
      <c r="AB46" s="152"/>
    </row>
    <row r="47" ht="15.75" customHeight="1">
      <c r="A47" s="212" t="s">
        <v>298</v>
      </c>
      <c r="B47" s="220" t="s">
        <v>272</v>
      </c>
      <c r="C47" s="152"/>
      <c r="D47" s="214" t="s">
        <v>299</v>
      </c>
      <c r="E47" s="215" t="s">
        <v>230</v>
      </c>
      <c r="F47" s="152"/>
      <c r="G47" s="152"/>
      <c r="H47" s="216" t="s">
        <v>296</v>
      </c>
      <c r="I47" s="152"/>
      <c r="J47" s="152"/>
      <c r="K47" s="152"/>
      <c r="L47" s="152"/>
      <c r="M47" s="152"/>
      <c r="N47" s="152"/>
      <c r="O47" s="152"/>
      <c r="P47" s="152"/>
      <c r="Q47" s="152"/>
      <c r="R47" s="152"/>
      <c r="S47" s="152"/>
      <c r="T47" s="152"/>
      <c r="U47" s="152"/>
      <c r="V47" s="152"/>
      <c r="W47" s="152"/>
      <c r="X47" s="152"/>
      <c r="Y47" s="152"/>
      <c r="Z47" s="152"/>
      <c r="AA47" s="152"/>
      <c r="AB47" s="152"/>
    </row>
    <row r="48" ht="15.75" customHeight="1">
      <c r="A48" s="212" t="s">
        <v>300</v>
      </c>
      <c r="B48" s="220" t="s">
        <v>272</v>
      </c>
      <c r="C48" s="152"/>
      <c r="D48" s="214" t="s">
        <v>301</v>
      </c>
      <c r="E48" s="215" t="s">
        <v>230</v>
      </c>
      <c r="F48" s="152"/>
      <c r="G48" s="152"/>
      <c r="H48" s="216" t="s">
        <v>296</v>
      </c>
      <c r="I48" s="152"/>
      <c r="J48" s="152"/>
      <c r="K48" s="152"/>
      <c r="L48" s="152"/>
      <c r="M48" s="152"/>
      <c r="N48" s="152"/>
      <c r="O48" s="152"/>
      <c r="P48" s="152"/>
      <c r="Q48" s="152"/>
      <c r="R48" s="152"/>
      <c r="S48" s="152"/>
      <c r="T48" s="152"/>
      <c r="U48" s="152"/>
      <c r="V48" s="152"/>
      <c r="W48" s="152"/>
      <c r="X48" s="152"/>
      <c r="Y48" s="152"/>
      <c r="Z48" s="152"/>
      <c r="AA48" s="152"/>
      <c r="AB48" s="152"/>
    </row>
    <row r="49" ht="15.75" customHeight="1">
      <c r="A49" s="152"/>
      <c r="B49" s="152"/>
      <c r="C49" s="152"/>
      <c r="D49" s="152"/>
      <c r="E49" s="152"/>
      <c r="F49" s="152"/>
      <c r="G49" s="152"/>
      <c r="H49" s="152"/>
      <c r="I49" s="152"/>
      <c r="J49" s="152"/>
      <c r="K49" s="152"/>
      <c r="L49" s="152"/>
      <c r="M49" s="152"/>
      <c r="N49" s="152"/>
      <c r="O49" s="152"/>
      <c r="P49" s="152"/>
      <c r="Q49" s="152"/>
      <c r="R49" s="152"/>
      <c r="S49" s="152"/>
      <c r="T49" s="152"/>
      <c r="U49" s="152"/>
      <c r="V49" s="152"/>
      <c r="W49" s="152"/>
      <c r="X49" s="152"/>
      <c r="Y49" s="152"/>
      <c r="Z49" s="152"/>
      <c r="AA49" s="152"/>
      <c r="AB49" s="152"/>
    </row>
    <row r="50" ht="15.75" customHeight="1">
      <c r="A50" s="209"/>
      <c r="B50" s="230"/>
      <c r="C50" s="231"/>
      <c r="D50" s="211"/>
      <c r="E50" s="211"/>
      <c r="F50" s="211"/>
      <c r="G50" s="211"/>
      <c r="H50" s="211"/>
      <c r="I50" s="211"/>
      <c r="J50" s="211"/>
      <c r="K50" s="211"/>
      <c r="L50" s="211"/>
      <c r="M50" s="211"/>
      <c r="N50" s="152"/>
      <c r="O50" s="152"/>
      <c r="P50" s="152"/>
      <c r="Q50" s="152"/>
      <c r="R50" s="152"/>
      <c r="S50" s="152"/>
      <c r="T50" s="152"/>
      <c r="U50" s="152"/>
      <c r="V50" s="152"/>
      <c r="W50" s="152"/>
      <c r="X50" s="152"/>
      <c r="Y50" s="152"/>
      <c r="Z50" s="152"/>
      <c r="AA50" s="152"/>
      <c r="AB50" s="152"/>
    </row>
    <row r="51" ht="15.75" customHeight="1">
      <c r="A51" s="125" t="s">
        <v>302</v>
      </c>
      <c r="B51" s="125"/>
      <c r="C51" s="125"/>
      <c r="D51" s="152"/>
      <c r="E51" s="152"/>
      <c r="F51" s="152"/>
      <c r="G51" s="152"/>
      <c r="H51" s="152"/>
      <c r="I51" s="152"/>
      <c r="J51" s="152"/>
      <c r="K51" s="152"/>
      <c r="L51" s="152"/>
      <c r="M51" s="152"/>
      <c r="N51" s="152"/>
      <c r="O51" s="152"/>
      <c r="P51" s="152"/>
      <c r="Q51" s="152"/>
      <c r="R51" s="152"/>
      <c r="S51" s="152"/>
      <c r="T51" s="152"/>
      <c r="U51" s="152"/>
      <c r="V51" s="152"/>
      <c r="W51" s="152"/>
      <c r="X51" s="152"/>
      <c r="Y51" s="152"/>
      <c r="Z51" s="152"/>
      <c r="AA51" s="152"/>
      <c r="AB51" s="152"/>
    </row>
    <row r="52" ht="15.75" customHeight="1">
      <c r="A52" s="212" t="s">
        <v>303</v>
      </c>
      <c r="B52" s="220" t="s">
        <v>272</v>
      </c>
      <c r="C52" s="152"/>
      <c r="D52" s="214" t="s">
        <v>304</v>
      </c>
      <c r="E52" s="215" t="s">
        <v>230</v>
      </c>
      <c r="F52" s="152"/>
      <c r="G52" s="152"/>
      <c r="H52" s="148" t="s">
        <v>153</v>
      </c>
      <c r="I52" s="152"/>
      <c r="J52" s="152"/>
      <c r="K52" s="152"/>
      <c r="L52" s="152"/>
      <c r="M52" s="152"/>
      <c r="N52" s="152"/>
      <c r="O52" s="152"/>
      <c r="P52" s="152"/>
      <c r="Q52" s="152"/>
      <c r="R52" s="152"/>
      <c r="S52" s="152"/>
      <c r="T52" s="152"/>
      <c r="U52" s="152"/>
      <c r="V52" s="152"/>
      <c r="W52" s="152"/>
      <c r="X52" s="152"/>
      <c r="Y52" s="152"/>
      <c r="Z52" s="152"/>
      <c r="AA52" s="152"/>
      <c r="AB52" s="152"/>
    </row>
    <row r="53" ht="15.75" customHeight="1">
      <c r="A53" s="212"/>
      <c r="B53" s="220"/>
      <c r="C53" s="152"/>
      <c r="D53" s="214"/>
      <c r="E53" s="215"/>
      <c r="F53" s="152"/>
      <c r="G53" s="152"/>
      <c r="H53" s="152"/>
      <c r="I53" s="152"/>
      <c r="J53" s="152"/>
      <c r="K53" s="152"/>
      <c r="L53" s="152"/>
      <c r="M53" s="152"/>
      <c r="N53" s="152"/>
      <c r="O53" s="152"/>
      <c r="P53" s="152"/>
      <c r="Q53" s="152"/>
      <c r="R53" s="152"/>
      <c r="S53" s="152"/>
      <c r="T53" s="152"/>
      <c r="U53" s="152"/>
      <c r="V53" s="152"/>
      <c r="W53" s="152"/>
      <c r="X53" s="152"/>
      <c r="Y53" s="152"/>
      <c r="Z53" s="152"/>
      <c r="AA53" s="152"/>
      <c r="AB53" s="152"/>
    </row>
    <row r="54" ht="15.75" customHeight="1">
      <c r="A54" s="212" t="s">
        <v>305</v>
      </c>
      <c r="B54" s="220" t="s">
        <v>272</v>
      </c>
      <c r="C54" s="152"/>
      <c r="D54" s="214" t="s">
        <v>306</v>
      </c>
      <c r="E54" s="215" t="s">
        <v>307</v>
      </c>
      <c r="F54" s="152"/>
      <c r="G54" s="152"/>
      <c r="H54" s="216" t="s">
        <v>308</v>
      </c>
      <c r="I54" s="152"/>
      <c r="J54" s="152"/>
      <c r="K54" s="152"/>
      <c r="L54" s="152"/>
      <c r="M54" s="152"/>
      <c r="N54" s="152"/>
      <c r="O54" s="152"/>
      <c r="P54" s="152"/>
      <c r="Q54" s="152"/>
      <c r="R54" s="152"/>
      <c r="S54" s="152"/>
      <c r="T54" s="152"/>
      <c r="U54" s="152"/>
      <c r="V54" s="152"/>
      <c r="W54" s="152"/>
      <c r="X54" s="152"/>
      <c r="Y54" s="152"/>
      <c r="Z54" s="152"/>
      <c r="AA54" s="152"/>
      <c r="AB54" s="152"/>
    </row>
    <row r="55" ht="15.75" customHeight="1">
      <c r="A55" s="212" t="s">
        <v>309</v>
      </c>
      <c r="B55" s="220" t="s">
        <v>272</v>
      </c>
      <c r="C55" s="152"/>
      <c r="D55" s="214" t="s">
        <v>310</v>
      </c>
      <c r="E55" s="215" t="s">
        <v>307</v>
      </c>
      <c r="F55" s="152"/>
      <c r="G55" s="152"/>
      <c r="H55" s="216" t="s">
        <v>311</v>
      </c>
      <c r="I55" s="152"/>
      <c r="J55" s="152"/>
      <c r="K55" s="152"/>
      <c r="L55" s="152"/>
      <c r="M55" s="152"/>
      <c r="N55" s="152"/>
      <c r="O55" s="152"/>
      <c r="P55" s="152"/>
      <c r="Q55" s="152"/>
      <c r="R55" s="152"/>
      <c r="S55" s="152"/>
      <c r="T55" s="152"/>
      <c r="U55" s="152"/>
      <c r="V55" s="152"/>
      <c r="W55" s="152"/>
      <c r="X55" s="152"/>
      <c r="Y55" s="152"/>
      <c r="Z55" s="152"/>
      <c r="AA55" s="152"/>
      <c r="AB55" s="152"/>
    </row>
    <row r="56" ht="15.75" customHeight="1">
      <c r="A56" s="212" t="s">
        <v>312</v>
      </c>
      <c r="B56" s="220" t="s">
        <v>272</v>
      </c>
      <c r="C56" s="152"/>
      <c r="D56" s="214" t="s">
        <v>313</v>
      </c>
      <c r="E56" s="152"/>
      <c r="F56" s="152"/>
      <c r="G56" s="152"/>
      <c r="H56" s="148" t="s">
        <v>314</v>
      </c>
      <c r="I56" s="152"/>
      <c r="J56" s="152"/>
      <c r="K56" s="152"/>
      <c r="L56" s="152"/>
      <c r="M56" s="152"/>
      <c r="N56" s="152"/>
      <c r="O56" s="152"/>
      <c r="P56" s="152"/>
      <c r="Q56" s="152"/>
      <c r="R56" s="152"/>
      <c r="S56" s="152"/>
      <c r="T56" s="152"/>
      <c r="U56" s="152"/>
      <c r="V56" s="152"/>
      <c r="W56" s="152"/>
      <c r="X56" s="152"/>
      <c r="Y56" s="152"/>
      <c r="Z56" s="152"/>
      <c r="AA56" s="152"/>
      <c r="AB56" s="152"/>
    </row>
    <row r="57" ht="15.75" customHeight="1">
      <c r="A57" s="212" t="s">
        <v>315</v>
      </c>
      <c r="B57" s="232">
        <v>0.02</v>
      </c>
      <c r="C57" s="152"/>
      <c r="D57" s="214" t="s">
        <v>316</v>
      </c>
      <c r="E57" s="152"/>
      <c r="F57" s="152"/>
      <c r="G57" s="152"/>
      <c r="H57" s="148" t="s">
        <v>317</v>
      </c>
      <c r="I57" s="152"/>
      <c r="J57" s="152"/>
      <c r="K57" s="152"/>
      <c r="L57" s="152"/>
      <c r="M57" s="152"/>
      <c r="N57" s="152"/>
      <c r="O57" s="152"/>
      <c r="P57" s="152"/>
      <c r="Q57" s="152"/>
      <c r="R57" s="152"/>
      <c r="S57" s="152"/>
      <c r="T57" s="152"/>
      <c r="U57" s="152"/>
      <c r="V57" s="152"/>
      <c r="W57" s="152"/>
      <c r="X57" s="152"/>
      <c r="Y57" s="152"/>
      <c r="Z57" s="152"/>
      <c r="AA57" s="152"/>
      <c r="AB57" s="152"/>
    </row>
    <row r="58" ht="15.75" customHeight="1">
      <c r="A58" s="212" t="s">
        <v>318</v>
      </c>
      <c r="B58" s="220">
        <v>26.0</v>
      </c>
      <c r="C58" s="214" t="s">
        <v>152</v>
      </c>
      <c r="D58" s="152" t="s">
        <v>319</v>
      </c>
      <c r="E58" s="215"/>
      <c r="F58" s="152"/>
      <c r="G58" s="152"/>
      <c r="H58" s="152"/>
      <c r="I58" s="152"/>
      <c r="J58" s="152"/>
      <c r="K58" s="152"/>
      <c r="L58" s="152"/>
      <c r="M58" s="152"/>
      <c r="N58" s="152"/>
      <c r="O58" s="152"/>
      <c r="P58" s="152"/>
      <c r="Q58" s="152"/>
      <c r="R58" s="152"/>
      <c r="S58" s="152"/>
      <c r="T58" s="152"/>
      <c r="U58" s="152"/>
      <c r="V58" s="152"/>
      <c r="W58" s="152"/>
      <c r="X58" s="152"/>
      <c r="Y58" s="152"/>
      <c r="Z58" s="152"/>
      <c r="AA58" s="152"/>
      <c r="AB58" s="152"/>
    </row>
    <row r="59" ht="15.75" customHeight="1">
      <c r="A59" s="212" t="s">
        <v>320</v>
      </c>
      <c r="B59" s="220" t="s">
        <v>272</v>
      </c>
      <c r="C59" s="152"/>
      <c r="D59" s="214" t="s">
        <v>321</v>
      </c>
      <c r="E59" s="152"/>
      <c r="F59" s="152"/>
      <c r="G59" s="152"/>
      <c r="H59" s="216" t="s">
        <v>308</v>
      </c>
      <c r="I59" s="152"/>
      <c r="J59" s="152"/>
      <c r="K59" s="152"/>
      <c r="L59" s="152"/>
      <c r="M59" s="152"/>
      <c r="N59" s="152"/>
      <c r="O59" s="152"/>
      <c r="P59" s="152"/>
      <c r="Q59" s="152"/>
      <c r="R59" s="152"/>
      <c r="S59" s="152"/>
      <c r="T59" s="152"/>
      <c r="U59" s="152"/>
      <c r="V59" s="152"/>
      <c r="W59" s="152"/>
      <c r="X59" s="152"/>
      <c r="Y59" s="152"/>
      <c r="Z59" s="152"/>
      <c r="AA59" s="152"/>
      <c r="AB59" s="152"/>
    </row>
    <row r="60" ht="15.75" customHeight="1">
      <c r="A60" s="212" t="s">
        <v>322</v>
      </c>
      <c r="B60" s="220" t="s">
        <v>272</v>
      </c>
      <c r="C60" s="152"/>
      <c r="D60" s="214" t="s">
        <v>323</v>
      </c>
      <c r="E60" s="215" t="s">
        <v>307</v>
      </c>
      <c r="F60" s="152"/>
      <c r="G60" s="152"/>
      <c r="H60" s="216" t="s">
        <v>311</v>
      </c>
      <c r="I60" s="125"/>
      <c r="J60" s="152"/>
      <c r="K60" s="152"/>
      <c r="L60" s="152"/>
      <c r="M60" s="152"/>
      <c r="N60" s="152"/>
      <c r="O60" s="152"/>
      <c r="P60" s="152"/>
      <c r="Q60" s="152"/>
      <c r="R60" s="152"/>
      <c r="S60" s="152"/>
      <c r="T60" s="152"/>
      <c r="U60" s="152"/>
      <c r="V60" s="152"/>
      <c r="W60" s="152"/>
      <c r="X60" s="152"/>
      <c r="Y60" s="152"/>
      <c r="Z60" s="152"/>
      <c r="AA60" s="152"/>
      <c r="AB60" s="152"/>
    </row>
    <row r="61" ht="15.75" customHeight="1">
      <c r="A61" s="212" t="s">
        <v>324</v>
      </c>
      <c r="B61" s="220" t="s">
        <v>272</v>
      </c>
      <c r="C61" s="152"/>
      <c r="D61" s="214" t="s">
        <v>306</v>
      </c>
      <c r="E61" s="215" t="s">
        <v>307</v>
      </c>
      <c r="F61" s="152"/>
      <c r="G61" s="152"/>
      <c r="H61" s="216" t="s">
        <v>308</v>
      </c>
      <c r="I61" s="152"/>
      <c r="J61" s="152"/>
      <c r="K61" s="152"/>
      <c r="L61" s="152"/>
      <c r="M61" s="152"/>
      <c r="N61" s="152"/>
      <c r="O61" s="152"/>
      <c r="P61" s="152"/>
      <c r="Q61" s="152"/>
      <c r="R61" s="152"/>
      <c r="S61" s="152"/>
      <c r="T61" s="152"/>
      <c r="U61" s="152"/>
      <c r="V61" s="152"/>
      <c r="W61" s="152"/>
      <c r="X61" s="152"/>
      <c r="Y61" s="152"/>
      <c r="Z61" s="152"/>
      <c r="AA61" s="152"/>
      <c r="AB61" s="152"/>
    </row>
    <row r="62" ht="15.75" customHeight="1">
      <c r="A62" s="212" t="s">
        <v>325</v>
      </c>
      <c r="B62" s="220" t="s">
        <v>272</v>
      </c>
      <c r="C62" s="152"/>
      <c r="D62" s="214" t="s">
        <v>310</v>
      </c>
      <c r="E62" s="215" t="s">
        <v>307</v>
      </c>
      <c r="F62" s="152"/>
      <c r="G62" s="152"/>
      <c r="H62" s="216" t="s">
        <v>311</v>
      </c>
      <c r="I62" s="152"/>
      <c r="J62" s="152"/>
      <c r="K62" s="152"/>
      <c r="L62" s="152"/>
      <c r="M62" s="152"/>
      <c r="N62" s="152"/>
      <c r="O62" s="152"/>
      <c r="P62" s="152"/>
      <c r="Q62" s="152"/>
      <c r="R62" s="152"/>
      <c r="S62" s="152"/>
      <c r="T62" s="152"/>
      <c r="U62" s="152"/>
      <c r="V62" s="152"/>
      <c r="W62" s="152"/>
      <c r="X62" s="152"/>
      <c r="Y62" s="152"/>
      <c r="Z62" s="152"/>
      <c r="AA62" s="152"/>
      <c r="AB62" s="152"/>
    </row>
    <row r="63" ht="15.75" customHeight="1">
      <c r="A63" s="152"/>
      <c r="B63" s="152"/>
      <c r="C63" s="152"/>
      <c r="D63" s="152"/>
      <c r="E63" s="152"/>
      <c r="F63" s="152"/>
      <c r="G63" s="152"/>
      <c r="H63" s="152"/>
      <c r="I63" s="152"/>
      <c r="J63" s="152"/>
      <c r="K63" s="152"/>
      <c r="L63" s="152"/>
      <c r="M63" s="152"/>
      <c r="N63" s="152"/>
      <c r="O63" s="152"/>
      <c r="P63" s="152"/>
      <c r="Q63" s="152"/>
      <c r="R63" s="152"/>
      <c r="S63" s="152"/>
      <c r="T63" s="152"/>
      <c r="U63" s="152"/>
      <c r="V63" s="152"/>
      <c r="W63" s="152"/>
      <c r="X63" s="152"/>
      <c r="Y63" s="152"/>
      <c r="Z63" s="152"/>
      <c r="AA63" s="152"/>
      <c r="AB63" s="152"/>
    </row>
    <row r="64" ht="15.75" customHeight="1">
      <c r="A64" s="212" t="s">
        <v>326</v>
      </c>
      <c r="B64" s="220" t="s">
        <v>272</v>
      </c>
      <c r="C64" s="152"/>
      <c r="D64" s="214" t="s">
        <v>310</v>
      </c>
      <c r="E64" s="215" t="s">
        <v>307</v>
      </c>
      <c r="F64" s="152"/>
      <c r="G64" s="152"/>
      <c r="H64" s="216" t="s">
        <v>311</v>
      </c>
      <c r="I64" s="152"/>
      <c r="J64" s="152"/>
      <c r="K64" s="152"/>
      <c r="L64" s="152"/>
      <c r="M64" s="152"/>
      <c r="N64" s="152"/>
      <c r="O64" s="152"/>
      <c r="P64" s="152"/>
      <c r="Q64" s="152"/>
      <c r="R64" s="152"/>
      <c r="S64" s="152"/>
      <c r="T64" s="152"/>
      <c r="U64" s="152"/>
      <c r="V64" s="152"/>
      <c r="W64" s="152"/>
      <c r="X64" s="152"/>
      <c r="Y64" s="152"/>
      <c r="Z64" s="152"/>
      <c r="AA64" s="152"/>
      <c r="AB64" s="152"/>
    </row>
    <row r="65" ht="15.75" customHeight="1">
      <c r="A65" s="211"/>
      <c r="B65" s="211"/>
      <c r="C65" s="211"/>
      <c r="D65" s="211"/>
      <c r="E65" s="211"/>
      <c r="F65" s="211"/>
      <c r="G65" s="211"/>
      <c r="H65" s="211"/>
      <c r="I65" s="211"/>
      <c r="J65" s="211"/>
      <c r="K65" s="211"/>
      <c r="L65" s="211"/>
      <c r="M65" s="211"/>
      <c r="N65" s="152"/>
      <c r="O65" s="152"/>
      <c r="P65" s="152"/>
      <c r="Q65" s="152"/>
      <c r="R65" s="152"/>
      <c r="S65" s="152"/>
      <c r="T65" s="152"/>
      <c r="U65" s="152"/>
      <c r="V65" s="152"/>
      <c r="W65" s="152"/>
      <c r="X65" s="152"/>
      <c r="Y65" s="152"/>
      <c r="Z65" s="152"/>
      <c r="AA65" s="152"/>
      <c r="AB65" s="152"/>
    </row>
    <row r="66" ht="15.75" customHeight="1">
      <c r="A66" s="219" t="s">
        <v>327</v>
      </c>
      <c r="B66" s="220" t="s">
        <v>328</v>
      </c>
      <c r="C66" s="152"/>
      <c r="D66" s="214" t="s">
        <v>329</v>
      </c>
      <c r="E66" s="215" t="s">
        <v>330</v>
      </c>
      <c r="F66" s="152"/>
      <c r="G66" s="152"/>
      <c r="H66" s="229" t="s">
        <v>331</v>
      </c>
      <c r="I66" s="152"/>
      <c r="J66" s="152"/>
      <c r="K66" s="152"/>
      <c r="L66" s="152"/>
      <c r="M66" s="152"/>
      <c r="N66" s="152"/>
      <c r="O66" s="152"/>
      <c r="P66" s="152"/>
      <c r="Q66" s="152"/>
      <c r="R66" s="152"/>
      <c r="S66" s="152"/>
      <c r="T66" s="152"/>
      <c r="U66" s="152"/>
      <c r="V66" s="152"/>
      <c r="W66" s="152"/>
      <c r="X66" s="152"/>
      <c r="Y66" s="152"/>
      <c r="Z66" s="152"/>
      <c r="AA66" s="152"/>
      <c r="AB66" s="152"/>
    </row>
    <row r="67" ht="15.75" customHeight="1">
      <c r="A67" s="233"/>
    </row>
    <row r="68" ht="15.75" customHeight="1">
      <c r="A68" s="233"/>
    </row>
    <row r="69" ht="15.75" customHeight="1">
      <c r="A69" s="233"/>
    </row>
    <row r="70" ht="15.75" customHeight="1">
      <c r="A70" s="233"/>
    </row>
    <row r="71" ht="15.75" customHeight="1">
      <c r="A71" s="233"/>
    </row>
    <row r="72" ht="15.75" customHeight="1">
      <c r="A72" s="233"/>
    </row>
    <row r="73" ht="15.75" customHeight="1">
      <c r="A73" s="233"/>
    </row>
    <row r="74" ht="15.75" customHeight="1">
      <c r="A74" s="233"/>
    </row>
    <row r="75" ht="15.75" customHeight="1">
      <c r="A75" s="233"/>
    </row>
    <row r="76" ht="15.75" customHeight="1">
      <c r="A76" s="233"/>
    </row>
    <row r="77" ht="15.75" customHeight="1">
      <c r="A77" s="233"/>
    </row>
    <row r="78" ht="15.75" customHeight="1">
      <c r="A78" s="233"/>
    </row>
    <row r="79" ht="15.75" customHeight="1">
      <c r="A79" s="233"/>
    </row>
    <row r="80" ht="15.75" customHeight="1">
      <c r="A80" s="233"/>
    </row>
    <row r="81" ht="15.75" customHeight="1">
      <c r="A81" s="233"/>
    </row>
    <row r="82" ht="15.75" customHeight="1">
      <c r="A82" s="233"/>
    </row>
    <row r="83" ht="15.75" customHeight="1">
      <c r="A83" s="233"/>
    </row>
    <row r="84" ht="15.75" customHeight="1">
      <c r="A84" s="233"/>
    </row>
    <row r="85" ht="15.75" customHeight="1">
      <c r="A85" s="233"/>
    </row>
    <row r="86" ht="15.75" customHeight="1">
      <c r="A86" s="233"/>
    </row>
    <row r="87" ht="15.75" customHeight="1">
      <c r="A87" s="233"/>
    </row>
    <row r="88" ht="15.75" customHeight="1">
      <c r="A88" s="233"/>
    </row>
    <row r="89" ht="15.75" customHeight="1">
      <c r="A89" s="233"/>
    </row>
    <row r="90" ht="15.75" customHeight="1">
      <c r="A90" s="233"/>
    </row>
    <row r="91" ht="15.75" customHeight="1">
      <c r="A91" s="233"/>
    </row>
    <row r="92" ht="15.75" customHeight="1">
      <c r="A92" s="233"/>
    </row>
    <row r="93" ht="15.75" customHeight="1">
      <c r="A93" s="233"/>
    </row>
    <row r="94" ht="15.75" customHeight="1">
      <c r="A94" s="233"/>
    </row>
    <row r="95" ht="15.75" customHeight="1">
      <c r="A95" s="233"/>
    </row>
    <row r="96" ht="15.75" customHeight="1">
      <c r="A96" s="233"/>
    </row>
    <row r="97" ht="15.75" customHeight="1">
      <c r="A97" s="233"/>
    </row>
    <row r="98" ht="15.75" customHeight="1">
      <c r="A98" s="233"/>
    </row>
    <row r="99" ht="15.75" customHeight="1">
      <c r="A99" s="233"/>
    </row>
    <row r="100" ht="15.75" customHeight="1">
      <c r="A100" s="233"/>
    </row>
    <row r="101" ht="15.75" customHeight="1">
      <c r="A101" s="233"/>
    </row>
    <row r="102" ht="15.75" customHeight="1">
      <c r="A102" s="233"/>
    </row>
    <row r="103" ht="15.75" customHeight="1">
      <c r="A103" s="233"/>
    </row>
    <row r="104" ht="15.75" customHeight="1">
      <c r="A104" s="233"/>
    </row>
    <row r="105" ht="15.75" customHeight="1">
      <c r="A105" s="233"/>
    </row>
    <row r="106" ht="15.75" customHeight="1">
      <c r="A106" s="233"/>
    </row>
    <row r="107" ht="15.75" customHeight="1">
      <c r="A107" s="233"/>
    </row>
    <row r="108" ht="15.75" customHeight="1">
      <c r="A108" s="233"/>
    </row>
    <row r="109" ht="15.75" customHeight="1">
      <c r="A109" s="233"/>
    </row>
    <row r="110" ht="15.75" customHeight="1">
      <c r="A110" s="233"/>
    </row>
    <row r="111" ht="15.75" customHeight="1">
      <c r="A111" s="233"/>
    </row>
    <row r="112" ht="15.75" customHeight="1">
      <c r="A112" s="233"/>
    </row>
    <row r="113" ht="15.75" customHeight="1">
      <c r="A113" s="233"/>
    </row>
    <row r="114" ht="15.75" customHeight="1">
      <c r="A114" s="233"/>
    </row>
    <row r="115" ht="15.75" customHeight="1">
      <c r="A115" s="233"/>
    </row>
    <row r="116" ht="15.75" customHeight="1">
      <c r="A116" s="233"/>
    </row>
    <row r="117" ht="15.75" customHeight="1">
      <c r="A117" s="233"/>
    </row>
    <row r="118" ht="15.75" customHeight="1">
      <c r="A118" s="233"/>
    </row>
    <row r="119" ht="15.75" customHeight="1">
      <c r="A119" s="233"/>
    </row>
    <row r="120" ht="15.75" customHeight="1">
      <c r="A120" s="233"/>
    </row>
    <row r="121" ht="15.75" customHeight="1">
      <c r="A121" s="233"/>
    </row>
    <row r="122" ht="15.75" customHeight="1">
      <c r="A122" s="233"/>
    </row>
    <row r="123" ht="15.75" customHeight="1">
      <c r="A123" s="233"/>
    </row>
    <row r="124" ht="15.75" customHeight="1">
      <c r="A124" s="233"/>
    </row>
    <row r="125" ht="15.75" customHeight="1">
      <c r="A125" s="233"/>
    </row>
    <row r="126" ht="15.75" customHeight="1">
      <c r="A126" s="233"/>
    </row>
    <row r="127" ht="15.75" customHeight="1">
      <c r="A127" s="233"/>
    </row>
    <row r="128" ht="15.75" customHeight="1">
      <c r="A128" s="233"/>
    </row>
    <row r="129" ht="15.75" customHeight="1">
      <c r="A129" s="233"/>
    </row>
    <row r="130" ht="15.75" customHeight="1">
      <c r="A130" s="233"/>
    </row>
    <row r="131" ht="15.75" customHeight="1">
      <c r="A131" s="233"/>
    </row>
    <row r="132" ht="15.75" customHeight="1">
      <c r="A132" s="233"/>
    </row>
    <row r="133" ht="15.75" customHeight="1">
      <c r="A133" s="233"/>
    </row>
    <row r="134" ht="15.75" customHeight="1">
      <c r="A134" s="233"/>
    </row>
    <row r="135" ht="15.75" customHeight="1">
      <c r="A135" s="233"/>
    </row>
    <row r="136" ht="15.75" customHeight="1">
      <c r="A136" s="233"/>
    </row>
    <row r="137" ht="15.75" customHeight="1">
      <c r="A137" s="233"/>
    </row>
    <row r="138" ht="15.75" customHeight="1">
      <c r="A138" s="233"/>
    </row>
    <row r="139" ht="15.75" customHeight="1">
      <c r="A139" s="233"/>
    </row>
    <row r="140" ht="15.75" customHeight="1">
      <c r="A140" s="233"/>
    </row>
    <row r="141" ht="15.75" customHeight="1">
      <c r="A141" s="233"/>
    </row>
    <row r="142" ht="15.75" customHeight="1">
      <c r="A142" s="233"/>
    </row>
    <row r="143" ht="15.75" customHeight="1">
      <c r="A143" s="233"/>
    </row>
    <row r="144" ht="15.75" customHeight="1">
      <c r="A144" s="233"/>
    </row>
    <row r="145" ht="15.75" customHeight="1">
      <c r="A145" s="233"/>
    </row>
    <row r="146" ht="15.75" customHeight="1">
      <c r="A146" s="233"/>
    </row>
    <row r="147" ht="15.75" customHeight="1">
      <c r="A147" s="233"/>
    </row>
    <row r="148" ht="15.75" customHeight="1">
      <c r="A148" s="233"/>
    </row>
    <row r="149" ht="15.75" customHeight="1">
      <c r="A149" s="233"/>
    </row>
    <row r="150" ht="15.75" customHeight="1">
      <c r="A150" s="233"/>
    </row>
    <row r="151" ht="15.75" customHeight="1">
      <c r="A151" s="233"/>
    </row>
    <row r="152" ht="15.75" customHeight="1">
      <c r="A152" s="233"/>
    </row>
    <row r="153" ht="15.75" customHeight="1">
      <c r="A153" s="233"/>
    </row>
    <row r="154" ht="15.75" customHeight="1">
      <c r="A154" s="233"/>
    </row>
    <row r="155" ht="15.75" customHeight="1">
      <c r="A155" s="233"/>
    </row>
    <row r="156" ht="15.75" customHeight="1">
      <c r="A156" s="233"/>
    </row>
    <row r="157" ht="15.75" customHeight="1">
      <c r="A157" s="233"/>
    </row>
    <row r="158" ht="15.75" customHeight="1">
      <c r="A158" s="233"/>
    </row>
    <row r="159" ht="15.75" customHeight="1">
      <c r="A159" s="233"/>
    </row>
    <row r="160" ht="15.75" customHeight="1">
      <c r="A160" s="233"/>
    </row>
    <row r="161" ht="15.75" customHeight="1">
      <c r="A161" s="233"/>
    </row>
    <row r="162" ht="15.75" customHeight="1">
      <c r="A162" s="233"/>
    </row>
    <row r="163" ht="15.75" customHeight="1">
      <c r="A163" s="233"/>
    </row>
    <row r="164" ht="15.75" customHeight="1">
      <c r="A164" s="233"/>
    </row>
    <row r="165" ht="15.75" customHeight="1">
      <c r="A165" s="233"/>
    </row>
    <row r="166" ht="15.75" customHeight="1">
      <c r="A166" s="233"/>
    </row>
    <row r="167" ht="15.75" customHeight="1">
      <c r="A167" s="233"/>
    </row>
    <row r="168" ht="15.75" customHeight="1">
      <c r="A168" s="233"/>
    </row>
    <row r="169" ht="15.75" customHeight="1">
      <c r="A169" s="233"/>
    </row>
    <row r="170" ht="15.75" customHeight="1">
      <c r="A170" s="233"/>
    </row>
    <row r="171" ht="15.75" customHeight="1">
      <c r="A171" s="233"/>
    </row>
    <row r="172" ht="15.75" customHeight="1">
      <c r="A172" s="233"/>
    </row>
    <row r="173" ht="15.75" customHeight="1">
      <c r="A173" s="233"/>
    </row>
    <row r="174" ht="15.75" customHeight="1">
      <c r="A174" s="233"/>
    </row>
    <row r="175" ht="15.75" customHeight="1">
      <c r="A175" s="233"/>
    </row>
    <row r="176" ht="15.75" customHeight="1">
      <c r="A176" s="233"/>
    </row>
    <row r="177" ht="15.75" customHeight="1">
      <c r="A177" s="233"/>
    </row>
    <row r="178" ht="15.75" customHeight="1">
      <c r="A178" s="233"/>
    </row>
    <row r="179" ht="15.75" customHeight="1">
      <c r="A179" s="233"/>
    </row>
    <row r="180" ht="15.75" customHeight="1">
      <c r="A180" s="233"/>
    </row>
    <row r="181" ht="15.75" customHeight="1">
      <c r="A181" s="233"/>
    </row>
    <row r="182" ht="15.75" customHeight="1">
      <c r="A182" s="233"/>
    </row>
    <row r="183" ht="15.75" customHeight="1">
      <c r="A183" s="233"/>
    </row>
    <row r="184" ht="15.75" customHeight="1">
      <c r="A184" s="233"/>
    </row>
    <row r="185" ht="15.75" customHeight="1">
      <c r="A185" s="233"/>
    </row>
    <row r="186" ht="15.75" customHeight="1">
      <c r="A186" s="233"/>
    </row>
    <row r="187" ht="15.75" customHeight="1">
      <c r="A187" s="233"/>
    </row>
    <row r="188" ht="15.75" customHeight="1">
      <c r="A188" s="233"/>
    </row>
    <row r="189" ht="15.75" customHeight="1">
      <c r="A189" s="233"/>
    </row>
    <row r="190" ht="15.75" customHeight="1">
      <c r="A190" s="233"/>
    </row>
    <row r="191" ht="15.75" customHeight="1">
      <c r="A191" s="233"/>
    </row>
    <row r="192" ht="15.75" customHeight="1">
      <c r="A192" s="233"/>
    </row>
    <row r="193" ht="15.75" customHeight="1">
      <c r="A193" s="233"/>
    </row>
    <row r="194" ht="15.75" customHeight="1">
      <c r="A194" s="233"/>
    </row>
    <row r="195" ht="15.75" customHeight="1">
      <c r="A195" s="233"/>
    </row>
    <row r="196" ht="15.75" customHeight="1">
      <c r="A196" s="233"/>
    </row>
    <row r="197" ht="15.75" customHeight="1">
      <c r="A197" s="233"/>
    </row>
    <row r="198" ht="15.75" customHeight="1">
      <c r="A198" s="233"/>
    </row>
    <row r="199" ht="15.75" customHeight="1">
      <c r="A199" s="233"/>
    </row>
    <row r="200" ht="15.75" customHeight="1">
      <c r="A200" s="233"/>
    </row>
    <row r="201" ht="15.75" customHeight="1">
      <c r="A201" s="233"/>
    </row>
    <row r="202" ht="15.75" customHeight="1">
      <c r="A202" s="233"/>
    </row>
    <row r="203" ht="15.75" customHeight="1">
      <c r="A203" s="233"/>
    </row>
    <row r="204" ht="15.75" customHeight="1">
      <c r="A204" s="233"/>
    </row>
    <row r="205" ht="15.75" customHeight="1">
      <c r="A205" s="233"/>
    </row>
    <row r="206" ht="15.75" customHeight="1">
      <c r="A206" s="233"/>
    </row>
    <row r="207" ht="15.75" customHeight="1">
      <c r="A207" s="233"/>
    </row>
    <row r="208" ht="15.75" customHeight="1">
      <c r="A208" s="233"/>
    </row>
    <row r="209" ht="15.75" customHeight="1">
      <c r="A209" s="233"/>
    </row>
    <row r="210" ht="15.75" customHeight="1">
      <c r="A210" s="233"/>
    </row>
    <row r="211" ht="15.75" customHeight="1">
      <c r="A211" s="233"/>
    </row>
    <row r="212" ht="15.75" customHeight="1">
      <c r="A212" s="233"/>
    </row>
    <row r="213" ht="15.75" customHeight="1">
      <c r="A213" s="233"/>
    </row>
    <row r="214" ht="15.75" customHeight="1">
      <c r="A214" s="233"/>
    </row>
    <row r="215" ht="15.75" customHeight="1">
      <c r="A215" s="233"/>
    </row>
    <row r="216" ht="15.75" customHeight="1">
      <c r="A216" s="233"/>
    </row>
    <row r="217" ht="15.75" customHeight="1">
      <c r="A217" s="233"/>
    </row>
    <row r="218" ht="15.75" customHeight="1">
      <c r="A218" s="233"/>
    </row>
    <row r="219" ht="15.75" customHeight="1">
      <c r="A219" s="233"/>
    </row>
    <row r="220" ht="15.75" customHeight="1">
      <c r="A220" s="233"/>
    </row>
    <row r="221" ht="15.75" customHeight="1">
      <c r="A221" s="233"/>
    </row>
    <row r="222" ht="15.75" customHeight="1">
      <c r="A222" s="233"/>
    </row>
    <row r="223" ht="15.75" customHeight="1">
      <c r="A223" s="233"/>
    </row>
    <row r="224" ht="15.75" customHeight="1">
      <c r="A224" s="233"/>
    </row>
    <row r="225" ht="15.75" customHeight="1">
      <c r="A225" s="233"/>
    </row>
    <row r="226" ht="15.75" customHeight="1">
      <c r="A226" s="233"/>
    </row>
    <row r="227" ht="15.75" customHeight="1">
      <c r="A227" s="233"/>
    </row>
    <row r="228" ht="15.75" customHeight="1">
      <c r="A228" s="233"/>
    </row>
    <row r="229" ht="15.75" customHeight="1">
      <c r="A229" s="233"/>
    </row>
    <row r="230" ht="15.75" customHeight="1">
      <c r="A230" s="233"/>
    </row>
    <row r="231" ht="15.75" customHeight="1">
      <c r="A231" s="233"/>
    </row>
    <row r="232" ht="15.75" customHeight="1">
      <c r="A232" s="233"/>
    </row>
    <row r="233" ht="15.75" customHeight="1">
      <c r="A233" s="233"/>
    </row>
    <row r="234" ht="15.75" customHeight="1">
      <c r="A234" s="233"/>
    </row>
    <row r="235" ht="15.75" customHeight="1">
      <c r="A235" s="233"/>
    </row>
    <row r="236" ht="15.75" customHeight="1">
      <c r="A236" s="233"/>
    </row>
    <row r="237" ht="15.75" customHeight="1">
      <c r="A237" s="233"/>
    </row>
    <row r="238" ht="15.75" customHeight="1">
      <c r="A238" s="233"/>
    </row>
    <row r="239" ht="15.75" customHeight="1">
      <c r="A239" s="233"/>
    </row>
    <row r="240" ht="15.75" customHeight="1">
      <c r="A240" s="233"/>
    </row>
    <row r="241" ht="15.75" customHeight="1">
      <c r="A241" s="233"/>
    </row>
    <row r="242" ht="15.75" customHeight="1">
      <c r="A242" s="233"/>
    </row>
    <row r="243" ht="15.75" customHeight="1">
      <c r="A243" s="233"/>
    </row>
    <row r="244" ht="15.75" customHeight="1">
      <c r="A244" s="233"/>
    </row>
    <row r="245" ht="15.75" customHeight="1">
      <c r="A245" s="233"/>
    </row>
    <row r="246" ht="15.75" customHeight="1">
      <c r="A246" s="233"/>
    </row>
    <row r="247" ht="15.75" customHeight="1">
      <c r="A247" s="233"/>
    </row>
    <row r="248" ht="15.75" customHeight="1">
      <c r="A248" s="233"/>
    </row>
    <row r="249" ht="15.75" customHeight="1">
      <c r="A249" s="233"/>
    </row>
    <row r="250" ht="15.75" customHeight="1">
      <c r="A250" s="233"/>
    </row>
    <row r="251" ht="15.75" customHeight="1">
      <c r="A251" s="233"/>
    </row>
    <row r="252" ht="15.75" customHeight="1">
      <c r="A252" s="233"/>
    </row>
    <row r="253" ht="15.75" customHeight="1">
      <c r="A253" s="233"/>
    </row>
    <row r="254" ht="15.75" customHeight="1">
      <c r="A254" s="233"/>
    </row>
    <row r="255" ht="15.75" customHeight="1">
      <c r="A255" s="233"/>
    </row>
    <row r="256" ht="15.75" customHeight="1">
      <c r="A256" s="233"/>
    </row>
    <row r="257" ht="15.75" customHeight="1">
      <c r="A257" s="233"/>
    </row>
    <row r="258" ht="15.75" customHeight="1">
      <c r="A258" s="233"/>
    </row>
    <row r="259" ht="15.75" customHeight="1">
      <c r="A259" s="233"/>
    </row>
    <row r="260" ht="15.75" customHeight="1">
      <c r="A260" s="233"/>
    </row>
    <row r="261" ht="15.75" customHeight="1">
      <c r="A261" s="233"/>
    </row>
    <row r="262" ht="15.75" customHeight="1">
      <c r="A262" s="233"/>
    </row>
    <row r="263" ht="15.75" customHeight="1">
      <c r="A263" s="233"/>
    </row>
    <row r="264" ht="15.75" customHeight="1">
      <c r="A264" s="233"/>
    </row>
    <row r="265" ht="15.75" customHeight="1">
      <c r="A265" s="233"/>
    </row>
    <row r="266" ht="15.75" customHeight="1">
      <c r="A266" s="233"/>
    </row>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1" ref="H2"/>
    <hyperlink r:id="rId2" ref="H3"/>
    <hyperlink r:id="rId3" ref="H4"/>
    <hyperlink r:id="rId4" ref="H7"/>
    <hyperlink r:id="rId5" ref="H8"/>
    <hyperlink r:id="rId6" ref="H9"/>
    <hyperlink r:id="rId7" ref="I9"/>
    <hyperlink r:id="rId8" ref="H17"/>
    <hyperlink r:id="rId9" ref="H18"/>
    <hyperlink r:id="rId10" ref="H19"/>
    <hyperlink r:id="rId11" ref="H27"/>
    <hyperlink r:id="rId12" ref="H28"/>
    <hyperlink r:id="rId13" ref="H32"/>
    <hyperlink r:id="rId14" ref="H33"/>
    <hyperlink r:id="rId15" ref="H34"/>
    <hyperlink r:id="rId16" ref="H35"/>
    <hyperlink r:id="rId17" ref="H36"/>
    <hyperlink r:id="rId18" ref="H39"/>
    <hyperlink r:id="rId19" ref="H42"/>
    <hyperlink r:id="rId20" ref="H45"/>
    <hyperlink r:id="rId21" ref="H46"/>
    <hyperlink r:id="rId22" ref="H47"/>
    <hyperlink r:id="rId23" ref="H48"/>
    <hyperlink r:id="rId24" ref="H52"/>
    <hyperlink r:id="rId25" ref="H54"/>
    <hyperlink r:id="rId26" ref="H55"/>
    <hyperlink r:id="rId27" ref="H56"/>
    <hyperlink r:id="rId28" ref="H57"/>
    <hyperlink r:id="rId29" ref="H59"/>
    <hyperlink r:id="rId30" ref="H60"/>
    <hyperlink r:id="rId31" ref="H61"/>
    <hyperlink r:id="rId32" ref="H62"/>
    <hyperlink r:id="rId33" ref="H64"/>
    <hyperlink r:id="rId34" ref="H66"/>
  </hyperlinks>
  <drawing r:id="rId35"/>
</worksheet>
</file>